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08" yWindow="-108" windowWidth="23256" windowHeight="12456" tabRatio="666" activeTab="2"/>
  </bookViews>
  <sheets>
    <sheet name="Lieux" sheetId="10" r:id="rId1"/>
    <sheet name="Etape1" sheetId="2" r:id="rId2"/>
    <sheet name="Etape2" sheetId="5" r:id="rId3"/>
    <sheet name="Etape3" sheetId="6" r:id="rId4"/>
    <sheet name="Etape4" sheetId="7" r:id="rId5"/>
    <sheet name="Etape5" sheetId="8" r:id="rId6"/>
    <sheet name="Etape6" sheetId="9" r:id="rId7"/>
    <sheet name="Etape7" sheetId="11" r:id="rId8"/>
    <sheet name="Etape8" sheetId="13" r:id="rId9"/>
    <sheet name="CLASSEMENT" sheetId="14" r:id="rId10"/>
  </sheets>
  <definedNames>
    <definedName name="ScoreE1" localSheetId="2">Etape2!$H$5:$H$12</definedName>
    <definedName name="ScoreE1" localSheetId="3">Etape3!$H$5:$H$12</definedName>
    <definedName name="ScoreE1" localSheetId="4">Etape4!$H$5:$H$12</definedName>
    <definedName name="ScoreE1" localSheetId="5">Etape5!$H$5:$H$12</definedName>
    <definedName name="ScoreE1" localSheetId="6">Etape6!$H$5:$H$12</definedName>
    <definedName name="ScoreE1" localSheetId="7">Etape7!$H$5:$H$12</definedName>
    <definedName name="ScoreE1" localSheetId="8">Etape8!$H$5:$H$12</definedName>
    <definedName name="ScoreE1">Etape1!$H$5:$H$12</definedName>
    <definedName name="ScoreEC1" localSheetId="2">Etape2!$E$5:$E$12</definedName>
    <definedName name="ScoreEC1" localSheetId="3">Etape3!$E$5:$E$12</definedName>
    <definedName name="ScoreEC1" localSheetId="4">Etape4!$E$5:$E$12</definedName>
    <definedName name="ScoreEC1" localSheetId="5">Etape5!$E$5:$E$12</definedName>
    <definedName name="ScoreEC1" localSheetId="6">Etape6!$E$5:$E$12</definedName>
    <definedName name="ScoreEC1" localSheetId="7">Etape7!$E$5:$E$12</definedName>
    <definedName name="ScoreEC1" localSheetId="8">Etape8!$E$5:$E$12</definedName>
    <definedName name="ScoreEC1">Etape1!$E$5:$E$12</definedName>
    <definedName name="ScoreGeneral">CLASSEMENT!$J$6:$J$13</definedName>
    <definedName name="_xlnm.Print_Area" localSheetId="1">Etape1!$A$1:$I$19</definedName>
    <definedName name="_xlnm.Print_Area" localSheetId="2">Etape2!$A$1:$I$19</definedName>
    <definedName name="_xlnm.Print_Area" localSheetId="3">Etape3!$A$1:$I$19</definedName>
    <definedName name="_xlnm.Print_Area" localSheetId="4">Etape4!$A$1:$I$19</definedName>
    <definedName name="_xlnm.Print_Area" localSheetId="5">Etape5!$A$1:$I$19</definedName>
    <definedName name="_xlnm.Print_Area" localSheetId="6">Etape6!$A$1:$I$19</definedName>
    <definedName name="_xlnm.Print_Area" localSheetId="7">Etape7!$A$1:$I$19</definedName>
    <definedName name="_xlnm.Print_Area" localSheetId="8">Etape8!$A$1:$I$19</definedName>
  </definedNames>
  <calcPr calcId="125725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13"/>
  <c r="A1" i="11"/>
  <c r="A12" i="14"/>
  <c r="A13"/>
  <c r="H5" i="7"/>
  <c r="E6" i="14" s="1"/>
  <c r="A7"/>
  <c r="A8"/>
  <c r="A9"/>
  <c r="A10"/>
  <c r="A11"/>
  <c r="A6"/>
  <c r="A12" i="13" l="1"/>
  <c r="H12"/>
  <c r="I13" i="14" s="1"/>
  <c r="A11" i="13"/>
  <c r="H11"/>
  <c r="I12" i="14" s="1"/>
  <c r="H10" i="13"/>
  <c r="I11" i="14" s="1"/>
  <c r="A10" i="13"/>
  <c r="H9"/>
  <c r="I10" i="14" s="1"/>
  <c r="A9" i="13"/>
  <c r="H8"/>
  <c r="I9" i="14" s="1"/>
  <c r="A8" i="13"/>
  <c r="H7"/>
  <c r="I8" i="14" s="1"/>
  <c r="A7" i="13"/>
  <c r="H6"/>
  <c r="A6"/>
  <c r="H5"/>
  <c r="I6" i="14" s="1"/>
  <c r="A5" i="13"/>
  <c r="A12" i="11"/>
  <c r="H12"/>
  <c r="H13" i="14" s="1"/>
  <c r="A11" i="11"/>
  <c r="H11"/>
  <c r="H12" i="14" s="1"/>
  <c r="H10" i="11"/>
  <c r="H11" i="14" s="1"/>
  <c r="A10" i="11"/>
  <c r="H9"/>
  <c r="H10" i="14" s="1"/>
  <c r="A9" i="11"/>
  <c r="H8"/>
  <c r="H9" i="14" s="1"/>
  <c r="A8" i="11"/>
  <c r="H7"/>
  <c r="H8" i="14" s="1"/>
  <c r="A7" i="11"/>
  <c r="H6"/>
  <c r="H7" i="14" s="1"/>
  <c r="A6" i="11"/>
  <c r="H5"/>
  <c r="A5"/>
  <c r="H11" i="9"/>
  <c r="G12" i="14" s="1"/>
  <c r="H12" i="9"/>
  <c r="A12"/>
  <c r="A11"/>
  <c r="A10"/>
  <c r="A9"/>
  <c r="A8"/>
  <c r="A7"/>
  <c r="A6"/>
  <c r="A5"/>
  <c r="H11" i="8"/>
  <c r="F12" i="14" s="1"/>
  <c r="H12" i="8"/>
  <c r="F13" i="14" s="1"/>
  <c r="A12" i="8"/>
  <c r="A11"/>
  <c r="A10"/>
  <c r="A9"/>
  <c r="A8"/>
  <c r="A7"/>
  <c r="A6"/>
  <c r="A5"/>
  <c r="H11" i="7"/>
  <c r="E12" i="14" s="1"/>
  <c r="H12" i="7"/>
  <c r="E13" i="14" s="1"/>
  <c r="A12" i="7"/>
  <c r="A11"/>
  <c r="A10"/>
  <c r="A9"/>
  <c r="A8"/>
  <c r="A7"/>
  <c r="A6"/>
  <c r="A5"/>
  <c r="A12" i="6"/>
  <c r="A11"/>
  <c r="A10"/>
  <c r="A9"/>
  <c r="A8"/>
  <c r="A7"/>
  <c r="A6"/>
  <c r="A5"/>
  <c r="H12"/>
  <c r="H11"/>
  <c r="H12" i="5"/>
  <c r="H11"/>
  <c r="C12" i="14" s="1"/>
  <c r="A12" i="5"/>
  <c r="A11"/>
  <c r="A10"/>
  <c r="A9"/>
  <c r="A8"/>
  <c r="A7"/>
  <c r="A6"/>
  <c r="A5"/>
  <c r="H11" i="2"/>
  <c r="B12" i="14" s="1"/>
  <c r="H12" i="2"/>
  <c r="B13" i="14" s="1"/>
  <c r="H5" i="2"/>
  <c r="B6" i="14" s="1"/>
  <c r="H10" i="2"/>
  <c r="B11" i="14" s="1"/>
  <c r="H9" i="2"/>
  <c r="B10" i="14" s="1"/>
  <c r="H8" i="2"/>
  <c r="B9" i="14" s="1"/>
  <c r="H7" i="2"/>
  <c r="B8" i="14" s="1"/>
  <c r="H6" i="2"/>
  <c r="B7" i="14" s="1"/>
  <c r="A12" i="2"/>
  <c r="A11"/>
  <c r="A10"/>
  <c r="A9"/>
  <c r="A8"/>
  <c r="A7"/>
  <c r="A6"/>
  <c r="A5"/>
  <c r="A3"/>
  <c r="A3" i="8" s="1"/>
  <c r="A1" i="9"/>
  <c r="A1" i="2"/>
  <c r="A1" i="5"/>
  <c r="H10" i="9"/>
  <c r="G11" i="14" s="1"/>
  <c r="H9" i="9"/>
  <c r="G10" i="14" s="1"/>
  <c r="H8" i="9"/>
  <c r="G9" i="14" s="1"/>
  <c r="H7" i="9"/>
  <c r="G8" i="14" s="1"/>
  <c r="H6" i="9"/>
  <c r="G7" i="14" s="1"/>
  <c r="H5" i="9"/>
  <c r="G6" i="14" s="1"/>
  <c r="H10" i="8"/>
  <c r="F11" i="14" s="1"/>
  <c r="H9" i="8"/>
  <c r="F10" i="14" s="1"/>
  <c r="H8" i="8"/>
  <c r="F9" i="14" s="1"/>
  <c r="H7" i="8"/>
  <c r="F8" i="14" s="1"/>
  <c r="H6" i="8"/>
  <c r="F7" i="14" s="1"/>
  <c r="H5" i="8"/>
  <c r="F6" i="14" s="1"/>
  <c r="H10" i="7"/>
  <c r="E11" i="14" s="1"/>
  <c r="H9" i="7"/>
  <c r="E10" i="14" s="1"/>
  <c r="H8" i="7"/>
  <c r="E9" i="14" s="1"/>
  <c r="H7" i="7"/>
  <c r="E8" i="14" s="1"/>
  <c r="H6" i="7"/>
  <c r="E7" i="14" s="1"/>
  <c r="H10" i="6"/>
  <c r="D11" i="14" s="1"/>
  <c r="H9" i="6"/>
  <c r="D10" i="14" s="1"/>
  <c r="H8" i="6"/>
  <c r="D9" i="14" s="1"/>
  <c r="H7" i="6"/>
  <c r="D8" i="14" s="1"/>
  <c r="H6" i="6"/>
  <c r="D7" i="14" s="1"/>
  <c r="H5" i="6"/>
  <c r="D6" i="14" s="1"/>
  <c r="H6" i="5"/>
  <c r="C7" i="14" s="1"/>
  <c r="H7" i="5"/>
  <c r="C8" i="14" s="1"/>
  <c r="H8" i="5"/>
  <c r="C9" i="14" s="1"/>
  <c r="H9" i="5"/>
  <c r="C10" i="14" s="1"/>
  <c r="H10" i="5"/>
  <c r="C11" i="14" s="1"/>
  <c r="H5" i="5"/>
  <c r="C6" i="14" s="1"/>
  <c r="A1" i="8"/>
  <c r="A1" i="7"/>
  <c r="A1" i="6"/>
  <c r="I6" i="13" l="1"/>
  <c r="I7" i="14"/>
  <c r="J7" s="1"/>
  <c r="I5" i="11"/>
  <c r="H6" i="14"/>
  <c r="I12" i="9"/>
  <c r="G13" i="14"/>
  <c r="J9"/>
  <c r="I11" i="6"/>
  <c r="D12" i="14"/>
  <c r="J12" s="1"/>
  <c r="I12" i="6"/>
  <c r="D13" i="14"/>
  <c r="J11"/>
  <c r="J6"/>
  <c r="J10"/>
  <c r="J8"/>
  <c r="I12" i="5"/>
  <c r="C13" i="14"/>
  <c r="A3" i="13"/>
  <c r="A3" i="11"/>
  <c r="I11" i="2"/>
  <c r="I12"/>
  <c r="I11" i="5"/>
  <c r="I12" i="7"/>
  <c r="I11"/>
  <c r="I11" i="8"/>
  <c r="I12"/>
  <c r="I11" i="9"/>
  <c r="I10" i="11"/>
  <c r="I7"/>
  <c r="I9"/>
  <c r="I8"/>
  <c r="I12"/>
  <c r="I10" i="13"/>
  <c r="I7"/>
  <c r="I11"/>
  <c r="I12"/>
  <c r="I8"/>
  <c r="I9"/>
  <c r="I5"/>
  <c r="I11" i="11"/>
  <c r="I6"/>
  <c r="I5" i="2"/>
  <c r="I8"/>
  <c r="I10"/>
  <c r="I6"/>
  <c r="I9"/>
  <c r="I7"/>
  <c r="A3" i="5"/>
  <c r="A3" i="7"/>
  <c r="A3" i="9"/>
  <c r="A3" i="6"/>
  <c r="I6" i="9"/>
  <c r="I5" i="5"/>
  <c r="I7" i="6"/>
  <c r="I10" i="7"/>
  <c r="I10" i="8"/>
  <c r="I7"/>
  <c r="I7" i="7"/>
  <c r="I6"/>
  <c r="I9" i="6"/>
  <c r="I10"/>
  <c r="I6"/>
  <c r="I8" i="5"/>
  <c r="I9"/>
  <c r="I7"/>
  <c r="I7" i="9"/>
  <c r="I5"/>
  <c r="I8"/>
  <c r="I5" i="6"/>
  <c r="I8"/>
  <c r="I9" i="7"/>
  <c r="I8"/>
  <c r="I5"/>
  <c r="I8" i="8"/>
  <c r="I9"/>
  <c r="I5"/>
  <c r="I6"/>
  <c r="I9" i="9"/>
  <c r="I10"/>
  <c r="I10" i="5"/>
  <c r="I6"/>
  <c r="J13" i="14" l="1"/>
  <c r="K10" s="1"/>
  <c r="K13" l="1"/>
  <c r="K11"/>
  <c r="K9"/>
  <c r="K12"/>
  <c r="K7"/>
  <c r="K8"/>
  <c r="K6"/>
</calcChain>
</file>

<file path=xl/sharedStrings.xml><?xml version="1.0" encoding="utf-8"?>
<sst xmlns="http://schemas.openxmlformats.org/spreadsheetml/2006/main" count="113" uniqueCount="45">
  <si>
    <t>CLUBS</t>
  </si>
  <si>
    <t>BRIVE</t>
  </si>
  <si>
    <t>SOUILLAC</t>
  </si>
  <si>
    <t>AUBAZINE</t>
  </si>
  <si>
    <t>Rang</t>
  </si>
  <si>
    <t>Score</t>
  </si>
  <si>
    <t>Résultats Bruts</t>
  </si>
  <si>
    <t>1ère carte Brut</t>
  </si>
  <si>
    <t>2ème carte Brut</t>
  </si>
  <si>
    <t>1ère carte Net</t>
  </si>
  <si>
    <t>2ème carte Net</t>
  </si>
  <si>
    <t>3ème carte Net</t>
  </si>
  <si>
    <t>4ème carte Net</t>
  </si>
  <si>
    <t>LA MARTERIE</t>
  </si>
  <si>
    <t>LIMOGES</t>
  </si>
  <si>
    <t>PERIGUEUX</t>
  </si>
  <si>
    <t xml:space="preserve">Résultats </t>
  </si>
  <si>
    <t>Résultats</t>
  </si>
  <si>
    <t>Etape1</t>
  </si>
  <si>
    <t>Etape2</t>
  </si>
  <si>
    <t>Etape3</t>
  </si>
  <si>
    <t>Etape4</t>
  </si>
  <si>
    <t>Etape5</t>
  </si>
  <si>
    <t>Etape6</t>
  </si>
  <si>
    <t>Saison</t>
  </si>
  <si>
    <t>Année 2023</t>
  </si>
  <si>
    <t>Etape7</t>
  </si>
  <si>
    <t>Etape8</t>
  </si>
  <si>
    <t>LOLIVARIE</t>
  </si>
  <si>
    <t>MORTEMART</t>
  </si>
  <si>
    <t>Saison 2024</t>
  </si>
  <si>
    <t>2ème étape</t>
  </si>
  <si>
    <t>3ème étape</t>
  </si>
  <si>
    <t>4ème étape</t>
  </si>
  <si>
    <t>5ème étape</t>
  </si>
  <si>
    <t>6ème étape</t>
  </si>
  <si>
    <t>Total</t>
  </si>
  <si>
    <t>RANG</t>
  </si>
  <si>
    <t>Clubs / Golfs</t>
  </si>
  <si>
    <t>PARTICIPANTS</t>
  </si>
  <si>
    <t xml:space="preserve">Mis à jour le </t>
  </si>
  <si>
    <t>CLASSEMENT GENERAL PROVISOIRE 2024</t>
  </si>
  <si>
    <t>1ère étape</t>
  </si>
  <si>
    <t>7ème étape</t>
  </si>
  <si>
    <t>8ème étape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</si>
</sst>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6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/>
  </cellStyleXfs>
  <cellXfs count="51">
    <xf numFmtId="0" fontId="0" fillId="0" borderId="0" xfId="0"/>
    <xf numFmtId="0" fontId="3" fillId="0" borderId="0" xfId="0" applyFont="1"/>
    <xf numFmtId="0" fontId="6" fillId="0" borderId="1" xfId="0" applyFont="1" applyBorder="1"/>
    <xf numFmtId="0" fontId="9" fillId="0" borderId="0" xfId="0" applyFont="1"/>
    <xf numFmtId="0" fontId="3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Protection="1">
      <protection locked="0"/>
    </xf>
    <xf numFmtId="0" fontId="10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" fontId="3" fillId="0" borderId="3" xfId="0" applyNumberFormat="1" applyFont="1" applyBorder="1" applyAlignment="1">
      <alignment horizontal="left"/>
    </xf>
    <xf numFmtId="1" fontId="6" fillId="0" borderId="3" xfId="0" applyNumberFormat="1" applyFont="1" applyBorder="1" applyAlignment="1">
      <alignment horizontal="left"/>
    </xf>
    <xf numFmtId="1" fontId="6" fillId="3" borderId="2" xfId="0" applyNumberFormat="1" applyFont="1" applyFill="1" applyBorder="1" applyProtection="1">
      <protection locked="0"/>
    </xf>
    <xf numFmtId="1" fontId="6" fillId="0" borderId="1" xfId="0" applyNumberFormat="1" applyFont="1" applyBorder="1"/>
    <xf numFmtId="0" fontId="13" fillId="0" borderId="0" xfId="5" applyFont="1"/>
    <xf numFmtId="0" fontId="13" fillId="0" borderId="0" xfId="5" applyFont="1" applyAlignment="1">
      <alignment horizontal="center"/>
    </xf>
    <xf numFmtId="0" fontId="13" fillId="2" borderId="0" xfId="5" applyFont="1" applyFill="1" applyAlignment="1">
      <alignment vertical="center"/>
    </xf>
    <xf numFmtId="0" fontId="10" fillId="2" borderId="1" xfId="5" applyFont="1" applyFill="1" applyBorder="1" applyAlignment="1">
      <alignment horizontal="center" vertical="center"/>
    </xf>
    <xf numFmtId="0" fontId="10" fillId="0" borderId="0" xfId="5" applyFont="1" applyAlignment="1">
      <alignment vertical="center"/>
    </xf>
    <xf numFmtId="0" fontId="10" fillId="4" borderId="1" xfId="5" applyFont="1" applyFill="1" applyBorder="1" applyAlignment="1">
      <alignment horizontal="center" vertical="center"/>
    </xf>
    <xf numFmtId="0" fontId="13" fillId="0" borderId="1" xfId="5" applyFont="1" applyBorder="1" applyAlignment="1">
      <alignment horizontal="center"/>
    </xf>
    <xf numFmtId="0" fontId="14" fillId="0" borderId="1" xfId="5" applyFont="1" applyBorder="1" applyAlignment="1">
      <alignment horizontal="center" vertical="center"/>
    </xf>
    <xf numFmtId="0" fontId="14" fillId="0" borderId="0" xfId="5" applyFont="1" applyAlignment="1">
      <alignment horizontal="center"/>
    </xf>
    <xf numFmtId="0" fontId="14" fillId="0" borderId="1" xfId="5" applyFont="1" applyBorder="1" applyAlignment="1">
      <alignment horizontal="center"/>
    </xf>
    <xf numFmtId="0" fontId="14" fillId="0" borderId="0" xfId="5" applyFont="1"/>
    <xf numFmtId="0" fontId="15" fillId="4" borderId="1" xfId="5" applyFont="1" applyFill="1" applyBorder="1" applyAlignment="1">
      <alignment horizontal="center" vertical="center"/>
    </xf>
    <xf numFmtId="0" fontId="15" fillId="4" borderId="1" xfId="5" applyFont="1" applyFill="1" applyBorder="1" applyAlignment="1">
      <alignment horizontal="center"/>
    </xf>
    <xf numFmtId="0" fontId="15" fillId="0" borderId="0" xfId="5" applyFont="1"/>
    <xf numFmtId="0" fontId="16" fillId="0" borderId="0" xfId="5" applyFont="1" applyAlignment="1">
      <alignment horizontal="center" vertical="center"/>
    </xf>
    <xf numFmtId="14" fontId="13" fillId="0" borderId="0" xfId="5" applyNumberFormat="1" applyFont="1" applyAlignment="1">
      <alignment horizontal="center" vertical="center"/>
    </xf>
    <xf numFmtId="1" fontId="13" fillId="0" borderId="1" xfId="5" applyNumberFormat="1" applyFont="1" applyBorder="1" applyAlignment="1">
      <alignment horizontal="center"/>
    </xf>
    <xf numFmtId="1" fontId="13" fillId="3" borderId="1" xfId="5" applyNumberFormat="1" applyFont="1" applyFill="1" applyBorder="1" applyAlignment="1">
      <alignment horizontal="center"/>
    </xf>
    <xf numFmtId="0" fontId="10" fillId="2" borderId="1" xfId="5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3" fillId="2" borderId="0" xfId="5" applyFont="1" applyFill="1" applyAlignment="1">
      <alignment horizontal="center" vertical="center"/>
    </xf>
    <xf numFmtId="14" fontId="13" fillId="0" borderId="6" xfId="5" applyNumberFormat="1" applyFont="1" applyBorder="1" applyAlignment="1">
      <alignment horizontal="left" vertical="center"/>
    </xf>
    <xf numFmtId="1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6">
    <cellStyle name="Lien hypertexte" xfId="1" builtinId="8" hidden="1"/>
    <cellStyle name="Lien hypertexte" xfId="3" builtinId="8" hidden="1"/>
    <cellStyle name="Lien hypertexte visité" xfId="2" builtinId="9" hidden="1"/>
    <cellStyle name="Lien hypertexte visité" xfId="4" builtinId="9" hidden="1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459341</xdr:colOff>
      <xdr:row>14</xdr:row>
      <xdr:rowOff>128972</xdr:rowOff>
    </xdr:from>
    <xdr:to>
      <xdr:col>5</xdr:col>
      <xdr:colOff>367054</xdr:colOff>
      <xdr:row>19</xdr:row>
      <xdr:rowOff>102474</xdr:rowOff>
    </xdr:to>
    <xdr:pic>
      <xdr:nvPicPr>
        <xdr:cNvPr id="2" name="Image 1" descr="logo parot3 - AUTOMOBILES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69166" y="4415222"/>
          <a:ext cx="2107988" cy="8783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360868</xdr:colOff>
      <xdr:row>13</xdr:row>
      <xdr:rowOff>257366</xdr:rowOff>
    </xdr:from>
    <xdr:to>
      <xdr:col>5</xdr:col>
      <xdr:colOff>247005</xdr:colOff>
      <xdr:row>16</xdr:row>
      <xdr:rowOff>280657</xdr:rowOff>
    </xdr:to>
    <xdr:pic>
      <xdr:nvPicPr>
        <xdr:cNvPr id="2" name="Image 1" descr="logo parot3 - AUTOMOBILES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9768" y="4591241"/>
          <a:ext cx="2086412" cy="9091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302525</xdr:colOff>
      <xdr:row>13</xdr:row>
      <xdr:rowOff>75826</xdr:rowOff>
    </xdr:from>
    <xdr:to>
      <xdr:col>5</xdr:col>
      <xdr:colOff>184902</xdr:colOff>
      <xdr:row>16</xdr:row>
      <xdr:rowOff>97419</xdr:rowOff>
    </xdr:to>
    <xdr:pic>
      <xdr:nvPicPr>
        <xdr:cNvPr id="2" name="Image 1" descr="logo parot3 - AUTOMOBILES.jp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02825" y="4409701"/>
          <a:ext cx="2082652" cy="9074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337329</xdr:colOff>
      <xdr:row>13</xdr:row>
      <xdr:rowOff>164305</xdr:rowOff>
    </xdr:from>
    <xdr:to>
      <xdr:col>5</xdr:col>
      <xdr:colOff>227464</xdr:colOff>
      <xdr:row>16</xdr:row>
      <xdr:rowOff>187020</xdr:rowOff>
    </xdr:to>
    <xdr:pic>
      <xdr:nvPicPr>
        <xdr:cNvPr id="2" name="Image 1" descr="logo parot3 - AUTOMOBILES.jp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37629" y="4498180"/>
          <a:ext cx="2090410" cy="9085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377355</xdr:colOff>
      <xdr:row>12</xdr:row>
      <xdr:rowOff>238809</xdr:rowOff>
    </xdr:from>
    <xdr:to>
      <xdr:col>5</xdr:col>
      <xdr:colOff>259732</xdr:colOff>
      <xdr:row>15</xdr:row>
      <xdr:rowOff>260402</xdr:rowOff>
    </xdr:to>
    <xdr:pic>
      <xdr:nvPicPr>
        <xdr:cNvPr id="2" name="Image 1" descr="logo parot3 - AUTOMOBILES.jpg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01555" y="4573742"/>
          <a:ext cx="2066777" cy="9105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358930</xdr:colOff>
      <xdr:row>13</xdr:row>
      <xdr:rowOff>185738</xdr:rowOff>
    </xdr:from>
    <xdr:to>
      <xdr:col>5</xdr:col>
      <xdr:colOff>241304</xdr:colOff>
      <xdr:row>16</xdr:row>
      <xdr:rowOff>207330</xdr:rowOff>
    </xdr:to>
    <xdr:pic>
      <xdr:nvPicPr>
        <xdr:cNvPr id="2" name="Image 1" descr="logo parot3 - AUTOMOBILES.jpg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83055" y="4538663"/>
          <a:ext cx="2082649" cy="9074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358930</xdr:colOff>
      <xdr:row>13</xdr:row>
      <xdr:rowOff>185738</xdr:rowOff>
    </xdr:from>
    <xdr:to>
      <xdr:col>5</xdr:col>
      <xdr:colOff>241304</xdr:colOff>
      <xdr:row>16</xdr:row>
      <xdr:rowOff>207330</xdr:rowOff>
    </xdr:to>
    <xdr:pic>
      <xdr:nvPicPr>
        <xdr:cNvPr id="2" name="Image 1" descr="logo parot3 - AUTOMOBILES.jpg">
          <a:extLst>
            <a:ext uri="{FF2B5EF4-FFF2-40B4-BE49-F238E27FC236}">
              <a16:creationId xmlns="" xmlns:a16="http://schemas.microsoft.com/office/drawing/2014/main" id="{B4315F6C-B217-45CC-B43B-3A36B2384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81150" y="4536758"/>
          <a:ext cx="2076934" cy="9131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358930</xdr:colOff>
      <xdr:row>13</xdr:row>
      <xdr:rowOff>185738</xdr:rowOff>
    </xdr:from>
    <xdr:to>
      <xdr:col>5</xdr:col>
      <xdr:colOff>241304</xdr:colOff>
      <xdr:row>16</xdr:row>
      <xdr:rowOff>207330</xdr:rowOff>
    </xdr:to>
    <xdr:pic>
      <xdr:nvPicPr>
        <xdr:cNvPr id="2" name="Image 1" descr="logo parot3 - AUTOMOBILES.jpg">
          <a:extLst>
            <a:ext uri="{FF2B5EF4-FFF2-40B4-BE49-F238E27FC236}">
              <a16:creationId xmlns="" xmlns:a16="http://schemas.microsoft.com/office/drawing/2014/main" id="{C3C74D36-3587-41FC-96E0-38617B14E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81150" y="4536758"/>
          <a:ext cx="2076934" cy="9131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27146</xdr:rowOff>
    </xdr:from>
    <xdr:to>
      <xdr:col>0</xdr:col>
      <xdr:colOff>2029935</xdr:colOff>
      <xdr:row>3</xdr:row>
      <xdr:rowOff>534576</xdr:rowOff>
    </xdr:to>
    <xdr:pic>
      <xdr:nvPicPr>
        <xdr:cNvPr id="2" name="Image 1" descr="logo parot3 - AUTOMOBILES.jpg">
          <a:extLst>
            <a:ext uri="{FF2B5EF4-FFF2-40B4-BE49-F238E27FC236}">
              <a16:creationId xmlns="" xmlns:a16="http://schemas.microsoft.com/office/drawing/2014/main" id="{014C2DF9-AECC-4F6E-8228-21FA98232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278606"/>
          <a:ext cx="2029935" cy="1010350"/>
        </a:xfrm>
        <a:prstGeom prst="rect">
          <a:avLst/>
        </a:prstGeom>
        <a:noFill/>
        <a:ln w="28575">
          <a:solidFill>
            <a:srgbClr val="558ED5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2:B13"/>
  <sheetViews>
    <sheetView workbookViewId="0">
      <selection activeCell="B24" sqref="B24"/>
    </sheetView>
  </sheetViews>
  <sheetFormatPr baseColWidth="10" defaultRowHeight="14.4"/>
  <cols>
    <col min="2" max="2" width="20.44140625" customWidth="1"/>
  </cols>
  <sheetData>
    <row r="2" spans="1:2">
      <c r="A2" t="s">
        <v>25</v>
      </c>
    </row>
    <row r="3" spans="1:2" ht="15">
      <c r="A3" t="s">
        <v>18</v>
      </c>
      <c r="B3" s="13" t="s">
        <v>1</v>
      </c>
    </row>
    <row r="4" spans="1:2" ht="15">
      <c r="A4" t="s">
        <v>19</v>
      </c>
      <c r="B4" s="13" t="s">
        <v>13</v>
      </c>
    </row>
    <row r="5" spans="1:2" ht="15">
      <c r="A5" t="s">
        <v>20</v>
      </c>
      <c r="B5" s="13" t="s">
        <v>14</v>
      </c>
    </row>
    <row r="6" spans="1:2" ht="15">
      <c r="A6" t="s">
        <v>21</v>
      </c>
      <c r="B6" s="13" t="s">
        <v>28</v>
      </c>
    </row>
    <row r="7" spans="1:2" ht="15">
      <c r="A7" t="s">
        <v>22</v>
      </c>
      <c r="B7" s="13" t="s">
        <v>15</v>
      </c>
    </row>
    <row r="8" spans="1:2" ht="15">
      <c r="A8" t="s">
        <v>23</v>
      </c>
      <c r="B8" s="13" t="s">
        <v>2</v>
      </c>
    </row>
    <row r="9" spans="1:2" ht="15">
      <c r="A9" t="s">
        <v>26</v>
      </c>
      <c r="B9" s="14" t="s">
        <v>29</v>
      </c>
    </row>
    <row r="10" spans="1:2" ht="15">
      <c r="A10" t="s">
        <v>27</v>
      </c>
      <c r="B10" s="14" t="s">
        <v>3</v>
      </c>
    </row>
    <row r="12" spans="1:2" ht="15.6">
      <c r="B12" s="12" t="s">
        <v>30</v>
      </c>
    </row>
    <row r="13" spans="1:2">
      <c r="A13" t="s">
        <v>24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showGridLines="0" zoomScaleNormal="100" workbookViewId="0">
      <selection activeCell="K13" sqref="K13"/>
    </sheetView>
  </sheetViews>
  <sheetFormatPr baseColWidth="10" defaultColWidth="7.44140625" defaultRowHeight="17.399999999999999"/>
  <cols>
    <col min="1" max="1" width="30" style="19" customWidth="1"/>
    <col min="2" max="9" width="11.44140625" style="19" customWidth="1"/>
    <col min="10" max="10" width="10.88671875" style="19" customWidth="1"/>
    <col min="11" max="11" width="16.77734375" style="20" customWidth="1"/>
    <col min="12" max="16384" width="7.44140625" style="19"/>
  </cols>
  <sheetData>
    <row r="1" spans="1:11" ht="20.100000000000001" customHeight="1"/>
    <row r="2" spans="1:11" ht="20.100000000000001" customHeight="1">
      <c r="A2" s="21"/>
      <c r="B2" s="47" t="s">
        <v>41</v>
      </c>
      <c r="C2" s="47"/>
      <c r="D2" s="47"/>
      <c r="E2" s="47"/>
      <c r="F2" s="47"/>
      <c r="G2" s="47"/>
      <c r="H2" s="47"/>
      <c r="I2" s="47"/>
      <c r="J2" s="47"/>
      <c r="K2" s="47"/>
    </row>
    <row r="3" spans="1:11" ht="20.100000000000001" customHeight="1"/>
    <row r="4" spans="1:11" s="23" customFormat="1" ht="45" customHeight="1">
      <c r="A4" s="22"/>
      <c r="B4" s="37" t="s">
        <v>42</v>
      </c>
      <c r="C4" s="37" t="s">
        <v>31</v>
      </c>
      <c r="D4" s="37" t="s">
        <v>32</v>
      </c>
      <c r="E4" s="37" t="s">
        <v>33</v>
      </c>
      <c r="F4" s="37" t="s">
        <v>34</v>
      </c>
      <c r="G4" s="37" t="s">
        <v>35</v>
      </c>
      <c r="H4" s="37" t="s">
        <v>43</v>
      </c>
      <c r="I4" s="37" t="s">
        <v>44</v>
      </c>
      <c r="J4" s="37" t="s">
        <v>36</v>
      </c>
      <c r="K4" s="37" t="s">
        <v>37</v>
      </c>
    </row>
    <row r="5" spans="1:11" s="23" customFormat="1" ht="20.100000000000001" customHeight="1">
      <c r="A5" s="24" t="s">
        <v>38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20.100000000000001" customHeight="1">
      <c r="A6" s="6" t="str">
        <f>Lieux!B3</f>
        <v>BRIVE</v>
      </c>
      <c r="B6" s="35">
        <f>Etape1!$H5</f>
        <v>205</v>
      </c>
      <c r="C6" s="35">
        <f>Etape2!$H5</f>
        <v>0</v>
      </c>
      <c r="D6" s="35">
        <f>Etape3!$H5</f>
        <v>0</v>
      </c>
      <c r="E6" s="35">
        <f>Etape4!$H5</f>
        <v>0</v>
      </c>
      <c r="F6" s="35">
        <f>Etape5!$H5</f>
        <v>0</v>
      </c>
      <c r="G6" s="35">
        <f>Etape6!$H5</f>
        <v>0</v>
      </c>
      <c r="H6" s="35">
        <f>Etape7!$H5</f>
        <v>0</v>
      </c>
      <c r="I6" s="35">
        <f>Etape8!$H5</f>
        <v>0</v>
      </c>
      <c r="J6" s="36">
        <f t="shared" ref="J6:J13" si="0">SUM(B6:I6)</f>
        <v>205</v>
      </c>
      <c r="K6" s="25">
        <f t="shared" ref="K6:K13" si="1">RANK(J6,ScoreGeneral,0)</f>
        <v>1</v>
      </c>
    </row>
    <row r="7" spans="1:11" ht="20.100000000000001" customHeight="1">
      <c r="A7" s="6" t="str">
        <f>Lieux!B4</f>
        <v>LA MARTERIE</v>
      </c>
      <c r="B7" s="35">
        <f>Etape1!H6</f>
        <v>178</v>
      </c>
      <c r="C7" s="35">
        <f>Etape2!$H6</f>
        <v>0</v>
      </c>
      <c r="D7" s="35">
        <f>Etape3!$H6</f>
        <v>0</v>
      </c>
      <c r="E7" s="35">
        <f>Etape4!$H6</f>
        <v>0</v>
      </c>
      <c r="F7" s="35">
        <f>Etape5!$H6</f>
        <v>0</v>
      </c>
      <c r="G7" s="35">
        <f>Etape6!$H6</f>
        <v>0</v>
      </c>
      <c r="H7" s="35">
        <f>Etape7!$H6</f>
        <v>0</v>
      </c>
      <c r="I7" s="35">
        <f>Etape8!$H6</f>
        <v>0</v>
      </c>
      <c r="J7" s="36">
        <f t="shared" si="0"/>
        <v>178</v>
      </c>
      <c r="K7" s="25">
        <f t="shared" ref="K7:K9" si="2">RANK(J7,ScoreGeneral,0)</f>
        <v>3</v>
      </c>
    </row>
    <row r="8" spans="1:11" ht="20.100000000000001" customHeight="1">
      <c r="A8" s="6" t="str">
        <f>Lieux!B5</f>
        <v>LIMOGES</v>
      </c>
      <c r="B8" s="35">
        <f>Etape1!H7</f>
        <v>164</v>
      </c>
      <c r="C8" s="35">
        <f>Etape2!$H7</f>
        <v>0</v>
      </c>
      <c r="D8" s="35">
        <f>Etape3!$H7</f>
        <v>0</v>
      </c>
      <c r="E8" s="35">
        <f>Etape4!$H7</f>
        <v>0</v>
      </c>
      <c r="F8" s="35">
        <f>Etape5!$H7</f>
        <v>0</v>
      </c>
      <c r="G8" s="35">
        <f>Etape6!$H7</f>
        <v>0</v>
      </c>
      <c r="H8" s="35">
        <f>Etape7!$H7</f>
        <v>0</v>
      </c>
      <c r="I8" s="35">
        <f>Etape8!$H7</f>
        <v>0</v>
      </c>
      <c r="J8" s="36">
        <f t="shared" si="0"/>
        <v>164</v>
      </c>
      <c r="K8" s="25">
        <f t="shared" si="2"/>
        <v>7</v>
      </c>
    </row>
    <row r="9" spans="1:11" ht="20.100000000000001" customHeight="1">
      <c r="A9" s="6" t="str">
        <f>Lieux!B6</f>
        <v>LOLIVARIE</v>
      </c>
      <c r="B9" s="35">
        <f>Etape1!H8</f>
        <v>175</v>
      </c>
      <c r="C9" s="35">
        <f>Etape2!$H8</f>
        <v>0</v>
      </c>
      <c r="D9" s="35">
        <f>Etape3!$H8</f>
        <v>0</v>
      </c>
      <c r="E9" s="35">
        <f>Etape4!$H8</f>
        <v>0</v>
      </c>
      <c r="F9" s="35">
        <f>Etape5!$H8</f>
        <v>0</v>
      </c>
      <c r="G9" s="35">
        <f>Etape6!$H8</f>
        <v>0</v>
      </c>
      <c r="H9" s="35">
        <f>Etape7!$H8</f>
        <v>0</v>
      </c>
      <c r="I9" s="35">
        <f>Etape8!$H8</f>
        <v>0</v>
      </c>
      <c r="J9" s="36">
        <f t="shared" si="0"/>
        <v>175</v>
      </c>
      <c r="K9" s="25">
        <f t="shared" si="2"/>
        <v>5</v>
      </c>
    </row>
    <row r="10" spans="1:11" ht="20.100000000000001" customHeight="1">
      <c r="A10" s="6" t="str">
        <f>Lieux!B7</f>
        <v>PERIGUEUX</v>
      </c>
      <c r="B10" s="35">
        <f>Etape1!H9</f>
        <v>181</v>
      </c>
      <c r="C10" s="35">
        <f>Etape2!$H9</f>
        <v>0</v>
      </c>
      <c r="D10" s="35">
        <f>Etape3!$H9</f>
        <v>0</v>
      </c>
      <c r="E10" s="35">
        <f>Etape4!$H9</f>
        <v>0</v>
      </c>
      <c r="F10" s="35">
        <f>Etape5!$H9</f>
        <v>0</v>
      </c>
      <c r="G10" s="35">
        <f>Etape6!$H9</f>
        <v>0</v>
      </c>
      <c r="H10" s="35">
        <f>Etape7!$H9</f>
        <v>0</v>
      </c>
      <c r="I10" s="35">
        <f>Etape8!$H9</f>
        <v>0</v>
      </c>
      <c r="J10" s="36">
        <f t="shared" si="0"/>
        <v>181</v>
      </c>
      <c r="K10" s="25">
        <f t="shared" ref="K10:K12" si="3">RANK(J10,ScoreGeneral,0)</f>
        <v>2</v>
      </c>
    </row>
    <row r="11" spans="1:11" ht="20.100000000000001" customHeight="1">
      <c r="A11" s="6" t="str">
        <f>Lieux!B8</f>
        <v>SOUILLAC</v>
      </c>
      <c r="B11" s="35">
        <f>Etape1!H10</f>
        <v>177</v>
      </c>
      <c r="C11" s="35">
        <f>Etape2!$H10</f>
        <v>0</v>
      </c>
      <c r="D11" s="35">
        <f>Etape3!$H10</f>
        <v>0</v>
      </c>
      <c r="E11" s="35">
        <f>Etape4!$H10</f>
        <v>0</v>
      </c>
      <c r="F11" s="35">
        <f>Etape5!$H10</f>
        <v>0</v>
      </c>
      <c r="G11" s="35">
        <f>Etape6!$H10</f>
        <v>0</v>
      </c>
      <c r="H11" s="35">
        <f>Etape7!$H10</f>
        <v>0</v>
      </c>
      <c r="I11" s="35">
        <f>Etape8!$H10</f>
        <v>0</v>
      </c>
      <c r="J11" s="36">
        <f t="shared" si="0"/>
        <v>177</v>
      </c>
      <c r="K11" s="25">
        <f t="shared" si="3"/>
        <v>4</v>
      </c>
    </row>
    <row r="12" spans="1:11" ht="20.100000000000001" customHeight="1">
      <c r="A12" s="6" t="str">
        <f>Lieux!B9</f>
        <v>MORTEMART</v>
      </c>
      <c r="B12" s="35">
        <f>Etape1!H11</f>
        <v>103</v>
      </c>
      <c r="C12" s="35">
        <f>Etape2!$H11</f>
        <v>0</v>
      </c>
      <c r="D12" s="35">
        <f>Etape3!$H11</f>
        <v>0</v>
      </c>
      <c r="E12" s="35">
        <f>Etape4!$H11</f>
        <v>0</v>
      </c>
      <c r="F12" s="35">
        <f>Etape5!$H11</f>
        <v>0</v>
      </c>
      <c r="G12" s="35">
        <f>Etape6!$H11</f>
        <v>0</v>
      </c>
      <c r="H12" s="35">
        <f>Etape7!$H11</f>
        <v>0</v>
      </c>
      <c r="I12" s="35">
        <f>Etape8!$H11</f>
        <v>0</v>
      </c>
      <c r="J12" s="36">
        <f t="shared" si="0"/>
        <v>103</v>
      </c>
      <c r="K12" s="25">
        <f t="shared" si="3"/>
        <v>8</v>
      </c>
    </row>
    <row r="13" spans="1:11" ht="20.100000000000001" customHeight="1">
      <c r="A13" s="6" t="str">
        <f>Lieux!B10</f>
        <v>AUBAZINE</v>
      </c>
      <c r="B13" s="35">
        <f>Etape1!H12</f>
        <v>166</v>
      </c>
      <c r="C13" s="35">
        <f>Etape2!$H12</f>
        <v>0</v>
      </c>
      <c r="D13" s="35">
        <f>Etape3!$H12</f>
        <v>0</v>
      </c>
      <c r="E13" s="35">
        <f>Etape4!$H12</f>
        <v>0</v>
      </c>
      <c r="F13" s="35">
        <f>Etape5!$H12</f>
        <v>0</v>
      </c>
      <c r="G13" s="35">
        <f>Etape6!$H12</f>
        <v>0</v>
      </c>
      <c r="H13" s="35">
        <f>Etape7!$H12</f>
        <v>0</v>
      </c>
      <c r="I13" s="35">
        <f>Etape8!$H12</f>
        <v>0</v>
      </c>
      <c r="J13" s="36">
        <f t="shared" si="0"/>
        <v>166</v>
      </c>
      <c r="K13" s="25">
        <f t="shared" si="1"/>
        <v>6</v>
      </c>
    </row>
    <row r="14" spans="1:11" s="29" customFormat="1" ht="9.9" customHeight="1">
      <c r="A14" s="26"/>
      <c r="B14" s="27"/>
      <c r="C14" s="28"/>
      <c r="D14" s="27"/>
      <c r="E14" s="28"/>
      <c r="F14" s="28"/>
      <c r="G14" s="28"/>
      <c r="H14" s="28"/>
      <c r="I14" s="28"/>
      <c r="J14" s="28"/>
      <c r="K14" s="28"/>
    </row>
    <row r="15" spans="1:11" s="32" customFormat="1" ht="20.100000000000001" customHeight="1">
      <c r="A15" s="30" t="s">
        <v>39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ht="20.100000000000001" customHeight="1">
      <c r="A16" s="20"/>
      <c r="B16" s="20"/>
      <c r="C16" s="20"/>
      <c r="D16" s="20"/>
      <c r="E16" s="20"/>
      <c r="F16" s="33" t="s">
        <v>40</v>
      </c>
      <c r="G16" s="48">
        <v>45182</v>
      </c>
      <c r="H16" s="48"/>
      <c r="I16" s="34"/>
      <c r="J16" s="20"/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</sheetData>
  <mergeCells count="2">
    <mergeCell ref="B2:K2"/>
    <mergeCell ref="G16:H16"/>
  </mergeCells>
  <phoneticPr fontId="17" type="noConversion"/>
  <conditionalFormatting sqref="K6:K13">
    <cfRule type="dataBar" priority="12">
      <dataBar>
        <cfvo type="min" val="0"/>
        <cfvo type="max" val="0"/>
        <color rgb="FFFF555A"/>
      </dataBar>
      <extLst>
        <ext xmlns:x14="http://schemas.microsoft.com/office/spreadsheetml/2009/9/main" uri="{B025F937-C7B1-47D3-B67F-A62EFF666E3E}">
          <x14:id>{3E2426D9-2EB5-4E62-AA71-BACC8B9FCC5A}</x14:id>
        </ext>
      </extLst>
    </cfRule>
  </conditionalFormatting>
  <printOptions horizontalCentered="1"/>
  <pageMargins left="0.78740157480314965" right="0.78740157480314965" top="1.3779527559055118" bottom="0.98425196850393704" header="0.51181102362204722" footer="0.51181102362204722"/>
  <pageSetup paperSize="9" scale="80" orientation="landscape" horizontalDpi="4294967293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E2426D9-2EB5-4E62-AA71-BACC8B9FCC5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K6:K13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le2">
    <pageSetUpPr fitToPage="1"/>
  </sheetPr>
  <dimension ref="A1:I12"/>
  <sheetViews>
    <sheetView zoomScale="90" zoomScaleNormal="90" zoomScalePageLayoutView="96" workbookViewId="0">
      <selection activeCell="M9" sqref="M9"/>
    </sheetView>
  </sheetViews>
  <sheetFormatPr baseColWidth="10" defaultRowHeight="14.4"/>
  <cols>
    <col min="1" max="1" width="24.44140625" bestFit="1" customWidth="1"/>
    <col min="2" max="6" width="10.6640625" bestFit="1" customWidth="1"/>
    <col min="7" max="7" width="9.88671875" customWidth="1"/>
    <col min="8" max="8" width="12.6640625" customWidth="1"/>
    <col min="9" max="9" width="10.44140625" customWidth="1"/>
  </cols>
  <sheetData>
    <row r="1" spans="1:9" ht="31.2">
      <c r="A1" s="40" t="str">
        <f>CONCATENATE("Résultats de l'Etape 1 : ",Lieux!B3)</f>
        <v>Résultats de l'Etape 1 : BRIVE</v>
      </c>
      <c r="B1" s="40"/>
      <c r="C1" s="40"/>
      <c r="D1" s="40"/>
      <c r="E1" s="40"/>
      <c r="F1" s="40"/>
      <c r="G1" s="40"/>
      <c r="H1" s="40"/>
      <c r="I1" s="40"/>
    </row>
    <row r="2" spans="1:9" s="1" customFormat="1" ht="24" thickBot="1"/>
    <row r="3" spans="1:9" s="1" customFormat="1" ht="24" thickBot="1">
      <c r="A3" s="7" t="str">
        <f>Lieux!B12</f>
        <v>Saison 2024</v>
      </c>
      <c r="B3" s="41" t="s">
        <v>7</v>
      </c>
      <c r="C3" s="41" t="s">
        <v>8</v>
      </c>
      <c r="D3" s="41" t="s">
        <v>9</v>
      </c>
      <c r="E3" s="41" t="s">
        <v>10</v>
      </c>
      <c r="F3" s="41" t="s">
        <v>11</v>
      </c>
      <c r="G3" s="41" t="s">
        <v>12</v>
      </c>
      <c r="H3" s="38" t="s">
        <v>17</v>
      </c>
      <c r="I3" s="39"/>
    </row>
    <row r="4" spans="1:9" s="1" customFormat="1" ht="24" thickBot="1">
      <c r="A4" s="7" t="s">
        <v>0</v>
      </c>
      <c r="B4" s="42"/>
      <c r="C4" s="42"/>
      <c r="D4" s="42"/>
      <c r="E4" s="42"/>
      <c r="F4" s="42"/>
      <c r="G4" s="42"/>
      <c r="H4" s="8" t="s">
        <v>5</v>
      </c>
      <c r="I4" s="9" t="s">
        <v>4</v>
      </c>
    </row>
    <row r="5" spans="1:9" s="1" customFormat="1" ht="24" thickBot="1">
      <c r="A5" s="6" t="str">
        <f>Lieux!B3</f>
        <v>BRIVE</v>
      </c>
      <c r="B5" s="49">
        <v>37</v>
      </c>
      <c r="C5" s="15"/>
      <c r="D5" s="16">
        <v>46</v>
      </c>
      <c r="E5" s="16">
        <v>41</v>
      </c>
      <c r="F5" s="16">
        <v>41</v>
      </c>
      <c r="G5" s="15">
        <v>40</v>
      </c>
      <c r="H5" s="17">
        <f>SUM(B5:G5)</f>
        <v>205</v>
      </c>
      <c r="I5" s="18">
        <f t="shared" ref="I5:I12" si="0">RANK(H5,ScoreE1)</f>
        <v>1</v>
      </c>
    </row>
    <row r="6" spans="1:9" s="1" customFormat="1" ht="24" thickBot="1">
      <c r="A6" s="6" t="str">
        <f>Lieux!B4</f>
        <v>LA MARTERIE</v>
      </c>
      <c r="B6" s="49">
        <v>34</v>
      </c>
      <c r="C6" s="15"/>
      <c r="D6" s="16">
        <v>37</v>
      </c>
      <c r="E6" s="16">
        <v>37</v>
      </c>
      <c r="F6" s="16">
        <v>35</v>
      </c>
      <c r="G6" s="15">
        <v>35</v>
      </c>
      <c r="H6" s="17">
        <f t="shared" ref="H6:H10" si="1">SUM(B6:G6)</f>
        <v>178</v>
      </c>
      <c r="I6" s="18">
        <f t="shared" si="0"/>
        <v>3</v>
      </c>
    </row>
    <row r="7" spans="1:9" s="1" customFormat="1" ht="24" thickBot="1">
      <c r="A7" s="6" t="str">
        <f>Lieux!B5</f>
        <v>LIMOGES</v>
      </c>
      <c r="B7" s="49">
        <v>38</v>
      </c>
      <c r="C7" s="15"/>
      <c r="D7" s="16">
        <v>38</v>
      </c>
      <c r="E7" s="16">
        <v>35</v>
      </c>
      <c r="F7" s="16">
        <v>27</v>
      </c>
      <c r="G7" s="15">
        <v>26</v>
      </c>
      <c r="H7" s="17">
        <f t="shared" si="1"/>
        <v>164</v>
      </c>
      <c r="I7" s="18">
        <f t="shared" si="0"/>
        <v>7</v>
      </c>
    </row>
    <row r="8" spans="1:9" s="1" customFormat="1" ht="24" thickBot="1">
      <c r="A8" s="6" t="str">
        <f>Lieux!B6</f>
        <v>LOLIVARIE</v>
      </c>
      <c r="B8" s="49">
        <v>32</v>
      </c>
      <c r="C8" s="15"/>
      <c r="D8" s="16">
        <v>38</v>
      </c>
      <c r="E8" s="16">
        <v>37</v>
      </c>
      <c r="F8" s="16">
        <v>35</v>
      </c>
      <c r="G8" s="15">
        <v>33</v>
      </c>
      <c r="H8" s="17">
        <f t="shared" si="1"/>
        <v>175</v>
      </c>
      <c r="I8" s="18">
        <f t="shared" si="0"/>
        <v>5</v>
      </c>
    </row>
    <row r="9" spans="1:9" s="1" customFormat="1" ht="24" thickBot="1">
      <c r="A9" s="6" t="str">
        <f>Lieux!B7</f>
        <v>PERIGUEUX</v>
      </c>
      <c r="B9" s="49">
        <v>38</v>
      </c>
      <c r="C9" s="15"/>
      <c r="D9" s="16">
        <v>36</v>
      </c>
      <c r="E9" s="16">
        <v>36</v>
      </c>
      <c r="F9" s="16">
        <v>36</v>
      </c>
      <c r="G9" s="15">
        <v>35</v>
      </c>
      <c r="H9" s="17">
        <f t="shared" si="1"/>
        <v>181</v>
      </c>
      <c r="I9" s="18">
        <f t="shared" si="0"/>
        <v>2</v>
      </c>
    </row>
    <row r="10" spans="1:9" s="1" customFormat="1" ht="24" thickBot="1">
      <c r="A10" s="6" t="str">
        <f>Lieux!B8</f>
        <v>SOUILLAC</v>
      </c>
      <c r="B10" s="49">
        <v>31</v>
      </c>
      <c r="C10" s="15"/>
      <c r="D10" s="16">
        <v>39</v>
      </c>
      <c r="E10" s="16">
        <v>37</v>
      </c>
      <c r="F10" s="16">
        <v>37</v>
      </c>
      <c r="G10" s="15">
        <v>33</v>
      </c>
      <c r="H10" s="17">
        <f t="shared" si="1"/>
        <v>177</v>
      </c>
      <c r="I10" s="18">
        <f t="shared" si="0"/>
        <v>4</v>
      </c>
    </row>
    <row r="11" spans="1:9" s="1" customFormat="1" ht="24" thickBot="1">
      <c r="A11" s="6" t="str">
        <f>Lieux!B9</f>
        <v>MORTEMART</v>
      </c>
      <c r="B11" s="49">
        <v>34</v>
      </c>
      <c r="C11" s="15"/>
      <c r="D11" s="16">
        <v>38</v>
      </c>
      <c r="E11" s="16">
        <v>31</v>
      </c>
      <c r="F11" s="16"/>
      <c r="G11" s="15"/>
      <c r="H11" s="17">
        <f t="shared" ref="H11:H12" si="2">SUM(B11:G11)</f>
        <v>103</v>
      </c>
      <c r="I11" s="18">
        <f t="shared" si="0"/>
        <v>8</v>
      </c>
    </row>
    <row r="12" spans="1:9" s="1" customFormat="1" ht="24" thickBot="1">
      <c r="A12" s="6" t="str">
        <f>Lieux!B10</f>
        <v>AUBAZINE</v>
      </c>
      <c r="B12" s="49">
        <v>31</v>
      </c>
      <c r="C12" s="15"/>
      <c r="D12" s="16">
        <v>35</v>
      </c>
      <c r="E12" s="16">
        <v>34</v>
      </c>
      <c r="F12" s="16">
        <v>33</v>
      </c>
      <c r="G12" s="15">
        <v>33</v>
      </c>
      <c r="H12" s="17">
        <f t="shared" si="2"/>
        <v>166</v>
      </c>
      <c r="I12" s="18">
        <f t="shared" si="0"/>
        <v>6</v>
      </c>
    </row>
  </sheetData>
  <sheetProtection pivotTables="0"/>
  <mergeCells count="8">
    <mergeCell ref="H3:I3"/>
    <mergeCell ref="A1:I1"/>
    <mergeCell ref="B3:B4"/>
    <mergeCell ref="C3:C4"/>
    <mergeCell ref="D3:D4"/>
    <mergeCell ref="E3:E4"/>
    <mergeCell ref="F3:F4"/>
    <mergeCell ref="G3:G4"/>
  </mergeCells>
  <conditionalFormatting sqref="I5:I12">
    <cfRule type="dataBar" priority="4">
      <dataBar>
        <cfvo type="min" val="0"/>
        <cfvo type="max" val="0"/>
        <color rgb="FFFF555A"/>
      </dataBar>
      <extLst>
        <ext xmlns:x14="http://schemas.microsoft.com/office/spreadsheetml/2009/9/main" uri="{B025F937-C7B1-47D3-B67F-A62EFF666E3E}">
          <x14:id>{DC8468E0-42FA-492A-B4E9-9D5CE210CAD9}</x14:id>
        </ext>
      </extLst>
    </cfRule>
  </conditionalFormatting>
  <printOptions horizontalCentered="1"/>
  <pageMargins left="0.70866141732283472" right="0.70866141732283472" top="1.3385826771653544" bottom="0" header="0.31496062992125984" footer="0.31496062992125984"/>
  <pageSetup paperSize="9" orientation="landscape" horizontalDpi="4294967293" verticalDpi="0" r:id="rId1"/>
  <ignoredErrors>
    <ignoredError sqref="H12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8468E0-42FA-492A-B4E9-9D5CE210CAD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I5:I12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le3">
    <pageSetUpPr fitToPage="1"/>
  </sheetPr>
  <dimension ref="A1:I12"/>
  <sheetViews>
    <sheetView tabSelected="1" zoomScale="90" zoomScaleNormal="90" zoomScalePageLayoutView="146" workbookViewId="0">
      <selection activeCell="B5" sqref="B5:B12"/>
    </sheetView>
  </sheetViews>
  <sheetFormatPr baseColWidth="10" defaultColWidth="10.6640625" defaultRowHeight="23.4"/>
  <cols>
    <col min="1" max="1" width="27.6640625" style="1" customWidth="1"/>
    <col min="2" max="7" width="10.6640625" style="1" bestFit="1" customWidth="1"/>
    <col min="8" max="8" width="10.5546875" style="1" customWidth="1"/>
    <col min="9" max="9" width="11.88671875" style="1" customWidth="1"/>
    <col min="10" max="16384" width="10.6640625" style="1"/>
  </cols>
  <sheetData>
    <row r="1" spans="1:9" s="3" customFormat="1" ht="31.2">
      <c r="A1" s="40" t="str">
        <f>CONCATENATE("Résultats de l'Etape 2 : ",Lieux!B4)</f>
        <v>Résultats de l'Etape 2 : LA MARTERIE</v>
      </c>
      <c r="B1" s="40"/>
      <c r="C1" s="40"/>
      <c r="D1" s="40"/>
      <c r="E1" s="40"/>
      <c r="F1" s="40"/>
      <c r="G1" s="40"/>
      <c r="H1" s="40"/>
      <c r="I1" s="40"/>
    </row>
    <row r="2" spans="1:9" ht="24" customHeight="1" thickBot="1"/>
    <row r="3" spans="1:9" ht="24" customHeight="1" thickBot="1">
      <c r="A3" s="7" t="str">
        <f>Etape1!A3</f>
        <v>Saison 2024</v>
      </c>
      <c r="B3" s="41" t="s">
        <v>7</v>
      </c>
      <c r="C3" s="41" t="s">
        <v>8</v>
      </c>
      <c r="D3" s="41" t="s">
        <v>9</v>
      </c>
      <c r="E3" s="41" t="s">
        <v>10</v>
      </c>
      <c r="F3" s="41" t="s">
        <v>11</v>
      </c>
      <c r="G3" s="41" t="s">
        <v>12</v>
      </c>
      <c r="H3" s="43" t="s">
        <v>6</v>
      </c>
      <c r="I3" s="38"/>
    </row>
    <row r="4" spans="1:9" ht="24" customHeight="1" thickBot="1">
      <c r="A4" s="10" t="s">
        <v>0</v>
      </c>
      <c r="B4" s="42"/>
      <c r="C4" s="42"/>
      <c r="D4" s="42"/>
      <c r="E4" s="42"/>
      <c r="F4" s="42"/>
      <c r="G4" s="42"/>
      <c r="H4" s="9" t="s">
        <v>5</v>
      </c>
      <c r="I4" s="9" t="s">
        <v>4</v>
      </c>
    </row>
    <row r="5" spans="1:9" ht="24" customHeight="1" thickBot="1">
      <c r="A5" s="6" t="str">
        <f>Lieux!B3</f>
        <v>BRIVE</v>
      </c>
      <c r="B5" s="50"/>
      <c r="C5" s="4"/>
      <c r="D5" s="5"/>
      <c r="E5" s="5"/>
      <c r="F5" s="5"/>
      <c r="G5" s="4"/>
      <c r="H5" s="11">
        <f>SUM(B5:G5)</f>
        <v>0</v>
      </c>
      <c r="I5" s="2">
        <f t="shared" ref="I5:I10" si="0">RANK(H5,ScoreE1)</f>
        <v>1</v>
      </c>
    </row>
    <row r="6" spans="1:9" ht="24" customHeight="1" thickBot="1">
      <c r="A6" s="6" t="str">
        <f>Lieux!B4</f>
        <v>LA MARTERIE</v>
      </c>
      <c r="B6" s="50"/>
      <c r="C6" s="4"/>
      <c r="D6" s="5"/>
      <c r="E6" s="5"/>
      <c r="F6" s="5"/>
      <c r="G6" s="4"/>
      <c r="H6" s="11">
        <f t="shared" ref="H6:H12" si="1">SUM(B6:G6)</f>
        <v>0</v>
      </c>
      <c r="I6" s="2">
        <f t="shared" si="0"/>
        <v>1</v>
      </c>
    </row>
    <row r="7" spans="1:9" ht="24" customHeight="1" thickBot="1">
      <c r="A7" s="6" t="str">
        <f>Lieux!B5</f>
        <v>LIMOGES</v>
      </c>
      <c r="B7" s="50"/>
      <c r="C7" s="4"/>
      <c r="D7" s="5"/>
      <c r="E7" s="5"/>
      <c r="F7" s="5"/>
      <c r="G7" s="4"/>
      <c r="H7" s="11">
        <f t="shared" si="1"/>
        <v>0</v>
      </c>
      <c r="I7" s="2">
        <f t="shared" si="0"/>
        <v>1</v>
      </c>
    </row>
    <row r="8" spans="1:9" ht="24" customHeight="1" thickBot="1">
      <c r="A8" s="6" t="str">
        <f>Lieux!B6</f>
        <v>LOLIVARIE</v>
      </c>
      <c r="B8" s="50"/>
      <c r="C8" s="4"/>
      <c r="D8" s="5"/>
      <c r="E8" s="5"/>
      <c r="F8" s="5"/>
      <c r="G8" s="4"/>
      <c r="H8" s="11">
        <f t="shared" si="1"/>
        <v>0</v>
      </c>
      <c r="I8" s="2">
        <f t="shared" si="0"/>
        <v>1</v>
      </c>
    </row>
    <row r="9" spans="1:9" ht="24" customHeight="1" thickBot="1">
      <c r="A9" s="6" t="str">
        <f>Lieux!B7</f>
        <v>PERIGUEUX</v>
      </c>
      <c r="B9" s="50"/>
      <c r="C9" s="4"/>
      <c r="D9" s="5"/>
      <c r="E9" s="5"/>
      <c r="F9" s="5"/>
      <c r="G9" s="4"/>
      <c r="H9" s="11">
        <f t="shared" si="1"/>
        <v>0</v>
      </c>
      <c r="I9" s="2">
        <f t="shared" si="0"/>
        <v>1</v>
      </c>
    </row>
    <row r="10" spans="1:9" ht="24" customHeight="1" thickBot="1">
      <c r="A10" s="6" t="str">
        <f>Lieux!B8</f>
        <v>SOUILLAC</v>
      </c>
      <c r="B10" s="50"/>
      <c r="C10" s="4"/>
      <c r="D10" s="5"/>
      <c r="E10" s="5"/>
      <c r="F10" s="5"/>
      <c r="G10" s="4"/>
      <c r="H10" s="11">
        <f t="shared" si="1"/>
        <v>0</v>
      </c>
      <c r="I10" s="2">
        <f t="shared" si="0"/>
        <v>1</v>
      </c>
    </row>
    <row r="11" spans="1:9" ht="24" customHeight="1" thickBot="1">
      <c r="A11" s="6" t="str">
        <f>Lieux!B9</f>
        <v>MORTEMART</v>
      </c>
      <c r="B11" s="49"/>
      <c r="C11" s="15"/>
      <c r="D11" s="16"/>
      <c r="E11" s="16"/>
      <c r="F11" s="16"/>
      <c r="G11" s="15"/>
      <c r="H11" s="17">
        <f t="shared" si="1"/>
        <v>0</v>
      </c>
      <c r="I11" s="18">
        <f t="shared" ref="I11:I12" si="2">RANK(H11,ScoreE1)</f>
        <v>1</v>
      </c>
    </row>
    <row r="12" spans="1:9" ht="24" thickBot="1">
      <c r="A12" s="6" t="str">
        <f>Lieux!B10</f>
        <v>AUBAZINE</v>
      </c>
      <c r="B12" s="49"/>
      <c r="C12" s="15"/>
      <c r="D12" s="16"/>
      <c r="E12" s="16"/>
      <c r="F12" s="16"/>
      <c r="G12" s="15"/>
      <c r="H12" s="17">
        <f t="shared" si="1"/>
        <v>0</v>
      </c>
      <c r="I12" s="18">
        <f t="shared" si="2"/>
        <v>1</v>
      </c>
    </row>
  </sheetData>
  <mergeCells count="8">
    <mergeCell ref="A1:I1"/>
    <mergeCell ref="H3:I3"/>
    <mergeCell ref="B3:B4"/>
    <mergeCell ref="C3:C4"/>
    <mergeCell ref="D3:D4"/>
    <mergeCell ref="E3:E4"/>
    <mergeCell ref="F3:F4"/>
    <mergeCell ref="G3:G4"/>
  </mergeCells>
  <conditionalFormatting sqref="I5:I10">
    <cfRule type="dataBar" priority="2">
      <dataBar>
        <cfvo type="min" val="0"/>
        <cfvo type="max" val="0"/>
        <color rgb="FFFF555A"/>
      </dataBar>
      <extLst>
        <ext xmlns:x14="http://schemas.microsoft.com/office/spreadsheetml/2009/9/main" uri="{B025F937-C7B1-47D3-B67F-A62EFF666E3E}">
          <x14:id>{26F3A311-304D-4805-92A9-B4A89269A979}</x14:id>
        </ext>
      </extLst>
    </cfRule>
  </conditionalFormatting>
  <conditionalFormatting sqref="I11:I12">
    <cfRule type="dataBar" priority="5">
      <dataBar>
        <cfvo type="min" val="0"/>
        <cfvo type="max" val="0"/>
        <color rgb="FFFF555A"/>
      </dataBar>
      <extLst>
        <ext xmlns:x14="http://schemas.microsoft.com/office/spreadsheetml/2009/9/main" uri="{B025F937-C7B1-47D3-B67F-A62EFF666E3E}">
          <x14:id>{069713AE-96B5-4545-B310-9CD113E324E8}</x14:id>
        </ext>
      </extLst>
    </cfRule>
  </conditionalFormatting>
  <printOptions horizontalCentered="1"/>
  <pageMargins left="0.70866141732283472" right="0.70866141732283472" top="1.3385826771653544" bottom="0.74803149606299213" header="0.31496062992125984" footer="0.31496062992125984"/>
  <pageSetup paperSize="9" scale="91" orientation="landscape" horizont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6F3A311-304D-4805-92A9-B4A89269A97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I5:I10</xm:sqref>
        </x14:conditionalFormatting>
        <x14:conditionalFormatting xmlns:xm="http://schemas.microsoft.com/office/excel/2006/main">
          <x14:cfRule type="dataBar" id="{069713AE-96B5-4545-B310-9CD113E324E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I11:I12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le4">
    <pageSetUpPr fitToPage="1"/>
  </sheetPr>
  <dimension ref="A1:I12"/>
  <sheetViews>
    <sheetView zoomScale="90" zoomScaleNormal="90" zoomScalePageLayoutView="146" workbookViewId="0">
      <selection activeCell="A13" sqref="A13:XFD13"/>
    </sheetView>
  </sheetViews>
  <sheetFormatPr baseColWidth="10" defaultColWidth="10.6640625" defaultRowHeight="23.4"/>
  <cols>
    <col min="1" max="1" width="24.33203125" style="1" bestFit="1" customWidth="1"/>
    <col min="2" max="7" width="10.6640625" style="1" bestFit="1" customWidth="1"/>
    <col min="8" max="8" width="9.33203125" style="1" bestFit="1" customWidth="1"/>
    <col min="9" max="9" width="22.5546875" style="1" customWidth="1"/>
    <col min="10" max="16384" width="10.6640625" style="1"/>
  </cols>
  <sheetData>
    <row r="1" spans="1:9" s="3" customFormat="1" ht="31.2">
      <c r="A1" s="40" t="str">
        <f>CONCATENATE("Résultats de l'Etape 3 : ",Lieux!B5)</f>
        <v>Résultats de l'Etape 3 : LIMOGES</v>
      </c>
      <c r="B1" s="40"/>
      <c r="C1" s="40"/>
      <c r="D1" s="40"/>
      <c r="E1" s="40"/>
      <c r="F1" s="40"/>
      <c r="G1" s="40"/>
      <c r="H1" s="40"/>
      <c r="I1" s="40"/>
    </row>
    <row r="2" spans="1:9" ht="24" customHeight="1" thickBot="1"/>
    <row r="3" spans="1:9" ht="24" customHeight="1" thickBot="1">
      <c r="A3" s="7" t="str">
        <f>Etape1!A3</f>
        <v>Saison 2024</v>
      </c>
      <c r="B3" s="41" t="s">
        <v>7</v>
      </c>
      <c r="C3" s="41" t="s">
        <v>8</v>
      </c>
      <c r="D3" s="41" t="s">
        <v>9</v>
      </c>
      <c r="E3" s="41" t="s">
        <v>10</v>
      </c>
      <c r="F3" s="41" t="s">
        <v>11</v>
      </c>
      <c r="G3" s="41" t="s">
        <v>12</v>
      </c>
      <c r="H3" s="43" t="s">
        <v>17</v>
      </c>
      <c r="I3" s="38"/>
    </row>
    <row r="4" spans="1:9" ht="24" customHeight="1" thickBot="1">
      <c r="A4" s="10" t="s">
        <v>0</v>
      </c>
      <c r="B4" s="42"/>
      <c r="C4" s="42"/>
      <c r="D4" s="42"/>
      <c r="E4" s="42"/>
      <c r="F4" s="42"/>
      <c r="G4" s="42"/>
      <c r="H4" s="9" t="s">
        <v>5</v>
      </c>
      <c r="I4" s="9" t="s">
        <v>4</v>
      </c>
    </row>
    <row r="5" spans="1:9" ht="24" customHeight="1" thickBot="1">
      <c r="A5" s="6" t="str">
        <f>Lieux!B3</f>
        <v>BRIVE</v>
      </c>
      <c r="B5" s="4"/>
      <c r="C5" s="4"/>
      <c r="D5" s="5"/>
      <c r="E5" s="5"/>
      <c r="F5" s="5"/>
      <c r="G5" s="4"/>
      <c r="H5" s="11">
        <f>SUM(B5:G5)</f>
        <v>0</v>
      </c>
      <c r="I5" s="2">
        <f t="shared" ref="I5:I12" si="0">RANK(H5,ScoreE1)</f>
        <v>1</v>
      </c>
    </row>
    <row r="6" spans="1:9" ht="24" customHeight="1" thickBot="1">
      <c r="A6" s="6" t="str">
        <f>Lieux!B4</f>
        <v>LA MARTERIE</v>
      </c>
      <c r="B6" s="4"/>
      <c r="C6" s="4"/>
      <c r="D6" s="5"/>
      <c r="E6" s="5"/>
      <c r="F6" s="5"/>
      <c r="G6" s="4"/>
      <c r="H6" s="11">
        <f t="shared" ref="H6:H12" si="1">SUM(B6:G6)</f>
        <v>0</v>
      </c>
      <c r="I6" s="2">
        <f t="shared" si="0"/>
        <v>1</v>
      </c>
    </row>
    <row r="7" spans="1:9" ht="24" customHeight="1" thickBot="1">
      <c r="A7" s="6" t="str">
        <f>Lieux!B5</f>
        <v>LIMOGES</v>
      </c>
      <c r="B7" s="4"/>
      <c r="C7" s="4"/>
      <c r="D7" s="5"/>
      <c r="E7" s="5"/>
      <c r="F7" s="5"/>
      <c r="G7" s="4"/>
      <c r="H7" s="11">
        <f t="shared" si="1"/>
        <v>0</v>
      </c>
      <c r="I7" s="2">
        <f t="shared" si="0"/>
        <v>1</v>
      </c>
    </row>
    <row r="8" spans="1:9" ht="24" customHeight="1" thickBot="1">
      <c r="A8" s="6" t="str">
        <f>Lieux!B6</f>
        <v>LOLIVARIE</v>
      </c>
      <c r="B8" s="4"/>
      <c r="C8" s="4"/>
      <c r="D8" s="5"/>
      <c r="E8" s="5"/>
      <c r="F8" s="5"/>
      <c r="G8" s="4"/>
      <c r="H8" s="11">
        <f t="shared" si="1"/>
        <v>0</v>
      </c>
      <c r="I8" s="2">
        <f t="shared" si="0"/>
        <v>1</v>
      </c>
    </row>
    <row r="9" spans="1:9" ht="24" customHeight="1" thickBot="1">
      <c r="A9" s="6" t="str">
        <f>Lieux!B7</f>
        <v>PERIGUEUX</v>
      </c>
      <c r="B9" s="4"/>
      <c r="C9" s="4"/>
      <c r="D9" s="5"/>
      <c r="E9" s="5"/>
      <c r="F9" s="5"/>
      <c r="G9" s="4"/>
      <c r="H9" s="11">
        <f t="shared" si="1"/>
        <v>0</v>
      </c>
      <c r="I9" s="2">
        <f t="shared" si="0"/>
        <v>1</v>
      </c>
    </row>
    <row r="10" spans="1:9" ht="24" customHeight="1" thickBot="1">
      <c r="A10" s="6" t="str">
        <f>Lieux!B8</f>
        <v>SOUILLAC</v>
      </c>
      <c r="B10" s="4"/>
      <c r="C10" s="4"/>
      <c r="D10" s="5"/>
      <c r="E10" s="5"/>
      <c r="F10" s="5"/>
      <c r="G10" s="4"/>
      <c r="H10" s="11">
        <f t="shared" si="1"/>
        <v>0</v>
      </c>
      <c r="I10" s="2">
        <f t="shared" si="0"/>
        <v>1</v>
      </c>
    </row>
    <row r="11" spans="1:9" ht="24" customHeight="1" thickBot="1">
      <c r="A11" s="6" t="str">
        <f>Lieux!B9</f>
        <v>MORTEMART</v>
      </c>
      <c r="B11" s="15"/>
      <c r="C11" s="15"/>
      <c r="D11" s="16"/>
      <c r="E11" s="16"/>
      <c r="F11" s="16"/>
      <c r="G11" s="15"/>
      <c r="H11" s="17">
        <f t="shared" si="1"/>
        <v>0</v>
      </c>
      <c r="I11" s="2">
        <f t="shared" si="0"/>
        <v>1</v>
      </c>
    </row>
    <row r="12" spans="1:9" ht="24" thickBot="1">
      <c r="A12" s="6" t="str">
        <f>Lieux!B10</f>
        <v>AUBAZINE</v>
      </c>
      <c r="B12" s="15"/>
      <c r="C12" s="15"/>
      <c r="D12" s="16"/>
      <c r="E12" s="16"/>
      <c r="F12" s="16"/>
      <c r="G12" s="15"/>
      <c r="H12" s="17">
        <f t="shared" si="1"/>
        <v>0</v>
      </c>
      <c r="I12" s="2">
        <f t="shared" si="0"/>
        <v>1</v>
      </c>
    </row>
  </sheetData>
  <mergeCells count="8">
    <mergeCell ref="A1:I1"/>
    <mergeCell ref="H3:I3"/>
    <mergeCell ref="B3:B4"/>
    <mergeCell ref="C3:C4"/>
    <mergeCell ref="D3:D4"/>
    <mergeCell ref="E3:E4"/>
    <mergeCell ref="F3:F4"/>
    <mergeCell ref="G3:G4"/>
  </mergeCells>
  <conditionalFormatting sqref="I5:I12">
    <cfRule type="dataBar" priority="6">
      <dataBar>
        <cfvo type="min" val="0"/>
        <cfvo type="max" val="0"/>
        <color rgb="FFFF555A"/>
      </dataBar>
      <extLst>
        <ext xmlns:x14="http://schemas.microsoft.com/office/spreadsheetml/2009/9/main" uri="{B025F937-C7B1-47D3-B67F-A62EFF666E3E}">
          <x14:id>{C53A763B-55E8-4F51-9572-B044EB656533}</x14:id>
        </ext>
      </extLst>
    </cfRule>
  </conditionalFormatting>
  <printOptions horizontalCentered="1"/>
  <pageMargins left="0.70866141732283472" right="0.70866141732283472" top="1.3385826771653544" bottom="0.74803149606299213" header="0.31496062992125984" footer="0.31496062992125984"/>
  <pageSetup paperSize="9" scale="91" orientation="landscape" horizont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53A763B-55E8-4F51-9572-B044EB65653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I5:I12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le5">
    <pageSetUpPr fitToPage="1"/>
  </sheetPr>
  <dimension ref="A1:I12"/>
  <sheetViews>
    <sheetView zoomScale="90" zoomScaleNormal="90" zoomScalePageLayoutView="146" workbookViewId="0">
      <selection activeCell="I12" sqref="I12"/>
    </sheetView>
  </sheetViews>
  <sheetFormatPr baseColWidth="10" defaultColWidth="10.6640625" defaultRowHeight="23.4"/>
  <cols>
    <col min="1" max="1" width="24.33203125" style="1" bestFit="1" customWidth="1"/>
    <col min="2" max="7" width="10.6640625" style="1" bestFit="1" customWidth="1"/>
    <col min="8" max="8" width="9.33203125" style="1" bestFit="1" customWidth="1"/>
    <col min="9" max="9" width="18.5546875" style="1" customWidth="1"/>
    <col min="10" max="16384" width="10.6640625" style="1"/>
  </cols>
  <sheetData>
    <row r="1" spans="1:9" s="3" customFormat="1" ht="31.2">
      <c r="A1" s="40" t="str">
        <f>CONCATENATE("Résultats de l'Etape 4 : ",Lieux!B6)</f>
        <v>Résultats de l'Etape 4 : LOLIVARIE</v>
      </c>
      <c r="B1" s="40"/>
      <c r="C1" s="40"/>
      <c r="D1" s="40"/>
      <c r="E1" s="40"/>
      <c r="F1" s="40"/>
      <c r="G1" s="40"/>
      <c r="H1" s="40"/>
      <c r="I1" s="40"/>
    </row>
    <row r="2" spans="1:9" ht="24" customHeight="1" thickBot="1"/>
    <row r="3" spans="1:9" ht="24" customHeight="1" thickBot="1">
      <c r="A3" s="7" t="str">
        <f>Etape1!A3</f>
        <v>Saison 2024</v>
      </c>
      <c r="B3" s="41" t="s">
        <v>7</v>
      </c>
      <c r="C3" s="41" t="s">
        <v>8</v>
      </c>
      <c r="D3" s="41" t="s">
        <v>9</v>
      </c>
      <c r="E3" s="41" t="s">
        <v>10</v>
      </c>
      <c r="F3" s="41" t="s">
        <v>11</v>
      </c>
      <c r="G3" s="41" t="s">
        <v>12</v>
      </c>
      <c r="H3" s="39" t="s">
        <v>17</v>
      </c>
      <c r="I3" s="39"/>
    </row>
    <row r="4" spans="1:9" ht="24" customHeight="1" thickBot="1">
      <c r="A4" s="10" t="s">
        <v>0</v>
      </c>
      <c r="B4" s="42"/>
      <c r="C4" s="42"/>
      <c r="D4" s="42"/>
      <c r="E4" s="42"/>
      <c r="F4" s="42"/>
      <c r="G4" s="42"/>
      <c r="H4" s="9" t="s">
        <v>5</v>
      </c>
      <c r="I4" s="9" t="s">
        <v>4</v>
      </c>
    </row>
    <row r="5" spans="1:9" ht="24" customHeight="1" thickBot="1">
      <c r="A5" s="6" t="str">
        <f>Lieux!B3</f>
        <v>BRIVE</v>
      </c>
      <c r="B5" s="4"/>
      <c r="C5" s="4"/>
      <c r="D5" s="5"/>
      <c r="E5" s="5"/>
      <c r="F5" s="5"/>
      <c r="G5" s="4"/>
      <c r="H5" s="11">
        <f t="shared" ref="H5:H10" si="0">SUM(B5:G5)</f>
        <v>0</v>
      </c>
      <c r="I5" s="2">
        <f t="shared" ref="I5:I10" si="1">RANK(H5,ScoreE1)</f>
        <v>1</v>
      </c>
    </row>
    <row r="6" spans="1:9" ht="24" customHeight="1" thickBot="1">
      <c r="A6" s="6" t="str">
        <f>Lieux!B4</f>
        <v>LA MARTERIE</v>
      </c>
      <c r="B6" s="4"/>
      <c r="C6" s="4"/>
      <c r="D6" s="5"/>
      <c r="E6" s="5"/>
      <c r="F6" s="5"/>
      <c r="G6" s="4"/>
      <c r="H6" s="11">
        <f t="shared" si="0"/>
        <v>0</v>
      </c>
      <c r="I6" s="2">
        <f t="shared" si="1"/>
        <v>1</v>
      </c>
    </row>
    <row r="7" spans="1:9" ht="24" customHeight="1" thickBot="1">
      <c r="A7" s="6" t="str">
        <f>Lieux!B5</f>
        <v>LIMOGES</v>
      </c>
      <c r="B7" s="4"/>
      <c r="C7" s="4"/>
      <c r="D7" s="5"/>
      <c r="E7" s="5"/>
      <c r="F7" s="5"/>
      <c r="G7" s="4"/>
      <c r="H7" s="11">
        <f t="shared" si="0"/>
        <v>0</v>
      </c>
      <c r="I7" s="2">
        <f t="shared" si="1"/>
        <v>1</v>
      </c>
    </row>
    <row r="8" spans="1:9" ht="24" customHeight="1" thickBot="1">
      <c r="A8" s="6" t="str">
        <f>Lieux!B6</f>
        <v>LOLIVARIE</v>
      </c>
      <c r="B8" s="4"/>
      <c r="C8" s="4"/>
      <c r="D8" s="5"/>
      <c r="E8" s="5"/>
      <c r="F8" s="5"/>
      <c r="G8" s="4"/>
      <c r="H8" s="11">
        <f t="shared" si="0"/>
        <v>0</v>
      </c>
      <c r="I8" s="2">
        <f t="shared" si="1"/>
        <v>1</v>
      </c>
    </row>
    <row r="9" spans="1:9" ht="24" customHeight="1" thickBot="1">
      <c r="A9" s="6" t="str">
        <f>Lieux!B7</f>
        <v>PERIGUEUX</v>
      </c>
      <c r="B9" s="4"/>
      <c r="C9" s="4"/>
      <c r="D9" s="5"/>
      <c r="E9" s="5"/>
      <c r="F9" s="5"/>
      <c r="G9" s="4"/>
      <c r="H9" s="11">
        <f t="shared" si="0"/>
        <v>0</v>
      </c>
      <c r="I9" s="2">
        <f t="shared" si="1"/>
        <v>1</v>
      </c>
    </row>
    <row r="10" spans="1:9" ht="24" customHeight="1" thickBot="1">
      <c r="A10" s="6" t="str">
        <f>Lieux!B8</f>
        <v>SOUILLAC</v>
      </c>
      <c r="B10" s="4"/>
      <c r="C10" s="4"/>
      <c r="D10" s="5"/>
      <c r="E10" s="5"/>
      <c r="F10" s="5"/>
      <c r="G10" s="4"/>
      <c r="H10" s="11">
        <f t="shared" si="0"/>
        <v>0</v>
      </c>
      <c r="I10" s="2">
        <f t="shared" si="1"/>
        <v>1</v>
      </c>
    </row>
    <row r="11" spans="1:9" ht="24" customHeight="1" thickBot="1">
      <c r="A11" s="6" t="str">
        <f>Lieux!B9</f>
        <v>MORTEMART</v>
      </c>
      <c r="B11" s="4"/>
      <c r="C11" s="4"/>
      <c r="D11" s="5"/>
      <c r="E11" s="5"/>
      <c r="F11" s="5"/>
      <c r="G11" s="4"/>
      <c r="H11" s="11">
        <f t="shared" ref="H11:H12" si="2">SUM(B11:G11)</f>
        <v>0</v>
      </c>
      <c r="I11" s="2">
        <f t="shared" ref="I11:I12" si="3">RANK(H11,ScoreE1)</f>
        <v>1</v>
      </c>
    </row>
    <row r="12" spans="1:9" ht="24" thickBot="1">
      <c r="A12" s="6" t="str">
        <f>Lieux!B10</f>
        <v>AUBAZINE</v>
      </c>
      <c r="B12" s="4"/>
      <c r="C12" s="4"/>
      <c r="D12" s="5"/>
      <c r="E12" s="5"/>
      <c r="F12" s="5"/>
      <c r="G12" s="4"/>
      <c r="H12" s="11">
        <f t="shared" si="2"/>
        <v>0</v>
      </c>
      <c r="I12" s="2">
        <f t="shared" si="3"/>
        <v>1</v>
      </c>
    </row>
  </sheetData>
  <mergeCells count="8">
    <mergeCell ref="A1:I1"/>
    <mergeCell ref="H3:I3"/>
    <mergeCell ref="B3:B4"/>
    <mergeCell ref="C3:C4"/>
    <mergeCell ref="D3:D4"/>
    <mergeCell ref="E3:E4"/>
    <mergeCell ref="F3:F4"/>
    <mergeCell ref="G3:G4"/>
  </mergeCells>
  <conditionalFormatting sqref="I5:I12">
    <cfRule type="dataBar" priority="7">
      <dataBar>
        <cfvo type="min" val="0"/>
        <cfvo type="max" val="0"/>
        <color rgb="FFFF555A"/>
      </dataBar>
      <extLst>
        <ext xmlns:x14="http://schemas.microsoft.com/office/spreadsheetml/2009/9/main" uri="{B025F937-C7B1-47D3-B67F-A62EFF666E3E}">
          <x14:id>{367192F0-0C8F-4CE9-8C26-9BC525C2CB9D}</x14:id>
        </ext>
      </extLst>
    </cfRule>
  </conditionalFormatting>
  <printOptions horizontalCentered="1"/>
  <pageMargins left="0.70866141732283472" right="0.70866141732283472" top="1.3385826771653544" bottom="0.74803149606299213" header="0.31496062992125984" footer="0.31496062992125984"/>
  <pageSetup paperSize="9" scale="91" orientation="landscape" horizont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7192F0-0C8F-4CE9-8C26-9BC525C2CB9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I5:I12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le6">
    <pageSetUpPr fitToPage="1"/>
  </sheetPr>
  <dimension ref="A1:I12"/>
  <sheetViews>
    <sheetView showGridLines="0" zoomScale="90" zoomScaleNormal="90" zoomScalePageLayoutView="146" workbookViewId="0">
      <selection activeCell="A13" sqref="A13:XFD13"/>
    </sheetView>
  </sheetViews>
  <sheetFormatPr baseColWidth="10" defaultColWidth="10.6640625" defaultRowHeight="23.4"/>
  <cols>
    <col min="1" max="1" width="24.33203125" style="1" bestFit="1" customWidth="1"/>
    <col min="2" max="7" width="10.6640625" style="1" bestFit="1" customWidth="1"/>
    <col min="8" max="8" width="9.33203125" style="1" bestFit="1" customWidth="1"/>
    <col min="9" max="9" width="16" style="1" customWidth="1"/>
    <col min="10" max="16384" width="10.6640625" style="1"/>
  </cols>
  <sheetData>
    <row r="1" spans="1:9" s="3" customFormat="1" ht="31.2">
      <c r="A1" s="40" t="str">
        <f>CONCATENATE("Résultats de l'Etape 5 : ",Lieux!B7)</f>
        <v>Résultats de l'Etape 5 : PERIGUEUX</v>
      </c>
      <c r="B1" s="40"/>
      <c r="C1" s="40"/>
      <c r="D1" s="40"/>
      <c r="E1" s="40"/>
      <c r="F1" s="40"/>
      <c r="G1" s="40"/>
      <c r="H1" s="40"/>
      <c r="I1" s="40"/>
    </row>
    <row r="2" spans="1:9" ht="24" customHeight="1" thickBot="1"/>
    <row r="3" spans="1:9" ht="24" customHeight="1" thickBot="1">
      <c r="A3" s="7" t="str">
        <f>Etape1!A3</f>
        <v>Saison 2024</v>
      </c>
      <c r="B3" s="41" t="s">
        <v>7</v>
      </c>
      <c r="C3" s="41" t="s">
        <v>8</v>
      </c>
      <c r="D3" s="41" t="s">
        <v>9</v>
      </c>
      <c r="E3" s="41" t="s">
        <v>10</v>
      </c>
      <c r="F3" s="41" t="s">
        <v>11</v>
      </c>
      <c r="G3" s="41" t="s">
        <v>12</v>
      </c>
      <c r="H3" s="39" t="s">
        <v>17</v>
      </c>
      <c r="I3" s="39"/>
    </row>
    <row r="4" spans="1:9" ht="24" customHeight="1" thickBot="1">
      <c r="A4" s="10" t="s">
        <v>0</v>
      </c>
      <c r="B4" s="42"/>
      <c r="C4" s="42"/>
      <c r="D4" s="42"/>
      <c r="E4" s="42"/>
      <c r="F4" s="42"/>
      <c r="G4" s="42"/>
      <c r="H4" s="9" t="s">
        <v>5</v>
      </c>
      <c r="I4" s="9" t="s">
        <v>4</v>
      </c>
    </row>
    <row r="5" spans="1:9" ht="24" customHeight="1" thickBot="1">
      <c r="A5" s="6" t="str">
        <f>Lieux!B3</f>
        <v>BRIVE</v>
      </c>
      <c r="B5" s="4"/>
      <c r="C5" s="4"/>
      <c r="D5" s="5"/>
      <c r="E5" s="5"/>
      <c r="F5" s="5"/>
      <c r="G5" s="4"/>
      <c r="H5" s="11">
        <f>SUM(B5:G5)</f>
        <v>0</v>
      </c>
      <c r="I5" s="2">
        <f t="shared" ref="I5:I10" si="0">RANK(H5,ScoreE1)</f>
        <v>1</v>
      </c>
    </row>
    <row r="6" spans="1:9" ht="24" customHeight="1" thickBot="1">
      <c r="A6" s="6" t="str">
        <f>Lieux!B4</f>
        <v>LA MARTERIE</v>
      </c>
      <c r="B6" s="4"/>
      <c r="C6" s="4"/>
      <c r="D6" s="5"/>
      <c r="E6" s="5"/>
      <c r="F6" s="5"/>
      <c r="G6" s="4"/>
      <c r="H6" s="11">
        <f t="shared" ref="H6:H10" si="1">SUM(B6:G6)</f>
        <v>0</v>
      </c>
      <c r="I6" s="2">
        <f t="shared" si="0"/>
        <v>1</v>
      </c>
    </row>
    <row r="7" spans="1:9" ht="24" customHeight="1" thickBot="1">
      <c r="A7" s="6" t="str">
        <f>Lieux!B5</f>
        <v>LIMOGES</v>
      </c>
      <c r="B7" s="4"/>
      <c r="C7" s="4"/>
      <c r="D7" s="5"/>
      <c r="E7" s="5"/>
      <c r="F7" s="5"/>
      <c r="G7" s="4"/>
      <c r="H7" s="11">
        <f t="shared" si="1"/>
        <v>0</v>
      </c>
      <c r="I7" s="2">
        <f t="shared" si="0"/>
        <v>1</v>
      </c>
    </row>
    <row r="8" spans="1:9" ht="24" customHeight="1" thickBot="1">
      <c r="A8" s="6" t="str">
        <f>Lieux!B6</f>
        <v>LOLIVARIE</v>
      </c>
      <c r="B8" s="4"/>
      <c r="C8" s="4"/>
      <c r="D8" s="5"/>
      <c r="E8" s="5"/>
      <c r="F8" s="5"/>
      <c r="G8" s="4"/>
      <c r="H8" s="11">
        <f t="shared" si="1"/>
        <v>0</v>
      </c>
      <c r="I8" s="2">
        <f t="shared" si="0"/>
        <v>1</v>
      </c>
    </row>
    <row r="9" spans="1:9" ht="24" customHeight="1" thickBot="1">
      <c r="A9" s="6" t="str">
        <f>Lieux!B7</f>
        <v>PERIGUEUX</v>
      </c>
      <c r="B9" s="4"/>
      <c r="C9" s="4"/>
      <c r="D9" s="5"/>
      <c r="E9" s="5"/>
      <c r="F9" s="5"/>
      <c r="G9" s="4"/>
      <c r="H9" s="11">
        <f t="shared" si="1"/>
        <v>0</v>
      </c>
      <c r="I9" s="2">
        <f t="shared" si="0"/>
        <v>1</v>
      </c>
    </row>
    <row r="10" spans="1:9" ht="24" customHeight="1" thickBot="1">
      <c r="A10" s="6" t="str">
        <f>Lieux!B8</f>
        <v>SOUILLAC</v>
      </c>
      <c r="B10" s="4"/>
      <c r="C10" s="4"/>
      <c r="D10" s="5"/>
      <c r="E10" s="5"/>
      <c r="F10" s="5"/>
      <c r="G10" s="4"/>
      <c r="H10" s="11">
        <f t="shared" si="1"/>
        <v>0</v>
      </c>
      <c r="I10" s="2">
        <f t="shared" si="0"/>
        <v>1</v>
      </c>
    </row>
    <row r="11" spans="1:9" ht="24" customHeight="1" thickBot="1">
      <c r="A11" s="6" t="str">
        <f>Lieux!B9</f>
        <v>MORTEMART</v>
      </c>
      <c r="B11" s="4"/>
      <c r="C11" s="4"/>
      <c r="D11" s="5"/>
      <c r="E11" s="5"/>
      <c r="F11" s="5"/>
      <c r="G11" s="4"/>
      <c r="H11" s="11">
        <f t="shared" ref="H11:H12" si="2">SUM(B11:G11)</f>
        <v>0</v>
      </c>
      <c r="I11" s="2">
        <f t="shared" ref="I11:I12" si="3">RANK(H11,ScoreE1)</f>
        <v>1</v>
      </c>
    </row>
    <row r="12" spans="1:9" ht="24" thickBot="1">
      <c r="A12" s="6" t="str">
        <f>Lieux!B10</f>
        <v>AUBAZINE</v>
      </c>
      <c r="B12" s="4"/>
      <c r="C12" s="4"/>
      <c r="D12" s="5"/>
      <c r="E12" s="5"/>
      <c r="F12" s="5"/>
      <c r="G12" s="4"/>
      <c r="H12" s="11">
        <f t="shared" si="2"/>
        <v>0</v>
      </c>
      <c r="I12" s="2">
        <f t="shared" si="3"/>
        <v>1</v>
      </c>
    </row>
  </sheetData>
  <mergeCells count="8">
    <mergeCell ref="A1:I1"/>
    <mergeCell ref="H3:I3"/>
    <mergeCell ref="B3:B4"/>
    <mergeCell ref="C3:C4"/>
    <mergeCell ref="D3:D4"/>
    <mergeCell ref="E3:E4"/>
    <mergeCell ref="F3:F4"/>
    <mergeCell ref="G3:G4"/>
  </mergeCells>
  <conditionalFormatting sqref="I5:I12">
    <cfRule type="dataBar" priority="8">
      <dataBar>
        <cfvo type="min" val="0"/>
        <cfvo type="max" val="0"/>
        <color rgb="FFFF555A"/>
      </dataBar>
      <extLst>
        <ext xmlns:x14="http://schemas.microsoft.com/office/spreadsheetml/2009/9/main" uri="{B025F937-C7B1-47D3-B67F-A62EFF666E3E}">
          <x14:id>{EE794105-9276-4705-9BDD-0AA4159C577B}</x14:id>
        </ext>
      </extLst>
    </cfRule>
  </conditionalFormatting>
  <printOptions horizontalCentered="1"/>
  <pageMargins left="0.70866141732283472" right="0.70866141732283472" top="1.3385826771653544" bottom="0.74803149606299213" header="0.31496062992125984" footer="0.31496062992125984"/>
  <pageSetup paperSize="9" scale="91" orientation="landscape" horizont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794105-9276-4705-9BDD-0AA4159C577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I5:I12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le7">
    <pageSetUpPr fitToPage="1"/>
  </sheetPr>
  <dimension ref="A1:I12"/>
  <sheetViews>
    <sheetView zoomScale="90" zoomScaleNormal="90" zoomScalePageLayoutView="146" workbookViewId="0">
      <selection activeCell="I12" sqref="I12"/>
    </sheetView>
  </sheetViews>
  <sheetFormatPr baseColWidth="10" defaultColWidth="10.6640625" defaultRowHeight="23.4"/>
  <cols>
    <col min="1" max="1" width="26.109375" style="1" customWidth="1"/>
    <col min="2" max="7" width="10.6640625" style="1" bestFit="1" customWidth="1"/>
    <col min="8" max="8" width="9.33203125" style="1" bestFit="1" customWidth="1"/>
    <col min="9" max="9" width="14.33203125" style="1" customWidth="1"/>
    <col min="10" max="16384" width="10.6640625" style="1"/>
  </cols>
  <sheetData>
    <row r="1" spans="1:9" s="3" customFormat="1" ht="31.2">
      <c r="A1" s="44" t="str">
        <f>CONCATENATE("Résultats de l'Etape 6 : ",Lieux!B8)</f>
        <v>Résultats de l'Etape 6 : SOUILLAC</v>
      </c>
      <c r="B1" s="45"/>
      <c r="C1" s="45"/>
      <c r="D1" s="45"/>
      <c r="E1" s="45"/>
      <c r="F1" s="45"/>
      <c r="G1" s="45"/>
      <c r="H1" s="45"/>
      <c r="I1" s="46"/>
    </row>
    <row r="2" spans="1:9" ht="24" customHeight="1" thickBot="1"/>
    <row r="3" spans="1:9" ht="24" customHeight="1" thickBot="1">
      <c r="A3" s="7" t="str">
        <f>Etape1!A3</f>
        <v>Saison 2024</v>
      </c>
      <c r="B3" s="41" t="s">
        <v>7</v>
      </c>
      <c r="C3" s="41" t="s">
        <v>8</v>
      </c>
      <c r="D3" s="41" t="s">
        <v>9</v>
      </c>
      <c r="E3" s="41" t="s">
        <v>10</v>
      </c>
      <c r="F3" s="41" t="s">
        <v>11</v>
      </c>
      <c r="G3" s="41" t="s">
        <v>12</v>
      </c>
      <c r="H3" s="39" t="s">
        <v>16</v>
      </c>
      <c r="I3" s="39"/>
    </row>
    <row r="4" spans="1:9" ht="24" customHeight="1" thickBot="1">
      <c r="A4" s="10" t="s">
        <v>0</v>
      </c>
      <c r="B4" s="42"/>
      <c r="C4" s="42"/>
      <c r="D4" s="42"/>
      <c r="E4" s="42"/>
      <c r="F4" s="42"/>
      <c r="G4" s="42"/>
      <c r="H4" s="9" t="s">
        <v>5</v>
      </c>
      <c r="I4" s="9" t="s">
        <v>4</v>
      </c>
    </row>
    <row r="5" spans="1:9" ht="24" customHeight="1" thickBot="1">
      <c r="A5" s="6" t="str">
        <f>Lieux!B3</f>
        <v>BRIVE</v>
      </c>
      <c r="B5" s="4"/>
      <c r="C5" s="4"/>
      <c r="D5" s="5"/>
      <c r="E5" s="5"/>
      <c r="F5" s="5"/>
      <c r="G5" s="4"/>
      <c r="H5" s="11">
        <f>SUM(B5:G5)</f>
        <v>0</v>
      </c>
      <c r="I5" s="2">
        <f t="shared" ref="I5:I10" si="0">RANK(H5,ScoreE1)</f>
        <v>1</v>
      </c>
    </row>
    <row r="6" spans="1:9" ht="24" customHeight="1" thickBot="1">
      <c r="A6" s="6" t="str">
        <f>Lieux!B4</f>
        <v>LA MARTERIE</v>
      </c>
      <c r="B6" s="4"/>
      <c r="C6" s="4"/>
      <c r="D6" s="5"/>
      <c r="E6" s="5"/>
      <c r="F6" s="5"/>
      <c r="G6" s="4"/>
      <c r="H6" s="11">
        <f t="shared" ref="H6:H10" si="1">SUM(B6:G6)</f>
        <v>0</v>
      </c>
      <c r="I6" s="2">
        <f t="shared" si="0"/>
        <v>1</v>
      </c>
    </row>
    <row r="7" spans="1:9" ht="24" customHeight="1" thickBot="1">
      <c r="A7" s="6" t="str">
        <f>Lieux!B5</f>
        <v>LIMOGES</v>
      </c>
      <c r="B7" s="4"/>
      <c r="C7" s="4"/>
      <c r="D7" s="5"/>
      <c r="E7" s="5"/>
      <c r="F7" s="5"/>
      <c r="G7" s="4"/>
      <c r="H7" s="11">
        <f t="shared" si="1"/>
        <v>0</v>
      </c>
      <c r="I7" s="2">
        <f t="shared" si="0"/>
        <v>1</v>
      </c>
    </row>
    <row r="8" spans="1:9" ht="24" customHeight="1" thickBot="1">
      <c r="A8" s="6" t="str">
        <f>Lieux!B6</f>
        <v>LOLIVARIE</v>
      </c>
      <c r="B8" s="4"/>
      <c r="C8" s="4"/>
      <c r="D8" s="5"/>
      <c r="E8" s="5"/>
      <c r="F8" s="5"/>
      <c r="G8" s="4"/>
      <c r="H8" s="11">
        <f t="shared" si="1"/>
        <v>0</v>
      </c>
      <c r="I8" s="2">
        <f t="shared" si="0"/>
        <v>1</v>
      </c>
    </row>
    <row r="9" spans="1:9" ht="24" customHeight="1" thickBot="1">
      <c r="A9" s="6" t="str">
        <f>Lieux!B7</f>
        <v>PERIGUEUX</v>
      </c>
      <c r="B9" s="4"/>
      <c r="C9" s="4"/>
      <c r="D9" s="5"/>
      <c r="E9" s="5"/>
      <c r="F9" s="5"/>
      <c r="G9" s="4"/>
      <c r="H9" s="11">
        <f t="shared" si="1"/>
        <v>0</v>
      </c>
      <c r="I9" s="2">
        <f t="shared" si="0"/>
        <v>1</v>
      </c>
    </row>
    <row r="10" spans="1:9" ht="24" customHeight="1" thickBot="1">
      <c r="A10" s="6" t="str">
        <f>Lieux!B8</f>
        <v>SOUILLAC</v>
      </c>
      <c r="B10" s="4"/>
      <c r="C10" s="4"/>
      <c r="D10" s="5"/>
      <c r="E10" s="5"/>
      <c r="F10" s="5"/>
      <c r="G10" s="4"/>
      <c r="H10" s="11">
        <f t="shared" si="1"/>
        <v>0</v>
      </c>
      <c r="I10" s="2">
        <f t="shared" si="0"/>
        <v>1</v>
      </c>
    </row>
    <row r="11" spans="1:9" ht="24" thickBot="1">
      <c r="A11" s="6" t="str">
        <f>Lieux!B9</f>
        <v>MORTEMART</v>
      </c>
      <c r="B11" s="4"/>
      <c r="C11" s="4"/>
      <c r="D11" s="5"/>
      <c r="E11" s="5"/>
      <c r="F11" s="5"/>
      <c r="G11" s="4"/>
      <c r="H11" s="11">
        <f t="shared" ref="H11:H12" si="2">SUM(B11:G11)</f>
        <v>0</v>
      </c>
      <c r="I11" s="2">
        <f t="shared" ref="I11:I12" si="3">RANK(H11,ScoreE1)</f>
        <v>1</v>
      </c>
    </row>
    <row r="12" spans="1:9" ht="24" thickBot="1">
      <c r="A12" s="6" t="str">
        <f>Lieux!B10</f>
        <v>AUBAZINE</v>
      </c>
      <c r="B12" s="4"/>
      <c r="C12" s="4"/>
      <c r="D12" s="5"/>
      <c r="E12" s="5"/>
      <c r="F12" s="5"/>
      <c r="G12" s="4"/>
      <c r="H12" s="11">
        <f t="shared" si="2"/>
        <v>0</v>
      </c>
      <c r="I12" s="2">
        <f t="shared" si="3"/>
        <v>1</v>
      </c>
    </row>
  </sheetData>
  <mergeCells count="8">
    <mergeCell ref="A1:I1"/>
    <mergeCell ref="H3:I3"/>
    <mergeCell ref="B3:B4"/>
    <mergeCell ref="C3:C4"/>
    <mergeCell ref="D3:D4"/>
    <mergeCell ref="E3:E4"/>
    <mergeCell ref="F3:F4"/>
    <mergeCell ref="G3:G4"/>
  </mergeCells>
  <conditionalFormatting sqref="I5:I12">
    <cfRule type="dataBar" priority="9">
      <dataBar>
        <cfvo type="min" val="0"/>
        <cfvo type="max" val="0"/>
        <color rgb="FFFF555A"/>
      </dataBar>
      <extLst>
        <ext xmlns:x14="http://schemas.microsoft.com/office/spreadsheetml/2009/9/main" uri="{B025F937-C7B1-47D3-B67F-A62EFF666E3E}">
          <x14:id>{389EC8E3-9E9F-4BC4-A2AD-F8E38CB89E13}</x14:id>
        </ext>
      </extLst>
    </cfRule>
  </conditionalFormatting>
  <printOptions horizontalCentered="1"/>
  <pageMargins left="0.70866141732283472" right="0.70866141732283472" top="1.3385826771653544" bottom="0.74803149606299213" header="0.31496062992125984" footer="0.31496062992125984"/>
  <pageSetup paperSize="9" scale="91" orientation="landscape" horizont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89EC8E3-9E9F-4BC4-A2AD-F8E38CB89E1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I5:I12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"/>
  <sheetViews>
    <sheetView zoomScale="90" zoomScaleNormal="90" zoomScalePageLayoutView="146" workbookViewId="0">
      <selection activeCell="A2" sqref="A2"/>
    </sheetView>
  </sheetViews>
  <sheetFormatPr baseColWidth="10" defaultColWidth="10.6640625" defaultRowHeight="23.4"/>
  <cols>
    <col min="1" max="1" width="26.109375" style="1" customWidth="1"/>
    <col min="2" max="7" width="10.6640625" style="1" bestFit="1" customWidth="1"/>
    <col min="8" max="8" width="9.33203125" style="1" bestFit="1" customWidth="1"/>
    <col min="9" max="9" width="14.33203125" style="1" customWidth="1"/>
    <col min="10" max="16384" width="10.6640625" style="1"/>
  </cols>
  <sheetData>
    <row r="1" spans="1:9" s="3" customFormat="1" ht="31.2">
      <c r="A1" s="44" t="str">
        <f>CONCATENATE("Résultats de l'Etape 7 : ",Lieux!B9)</f>
        <v>Résultats de l'Etape 7 : MORTEMART</v>
      </c>
      <c r="B1" s="45"/>
      <c r="C1" s="45"/>
      <c r="D1" s="45"/>
      <c r="E1" s="45"/>
      <c r="F1" s="45"/>
      <c r="G1" s="45"/>
      <c r="H1" s="45"/>
      <c r="I1" s="46"/>
    </row>
    <row r="2" spans="1:9" ht="24" customHeight="1" thickBot="1"/>
    <row r="3" spans="1:9" ht="24" customHeight="1" thickBot="1">
      <c r="A3" s="7" t="str">
        <f>Etape1!A3</f>
        <v>Saison 2024</v>
      </c>
      <c r="B3" s="41" t="s">
        <v>7</v>
      </c>
      <c r="C3" s="41" t="s">
        <v>8</v>
      </c>
      <c r="D3" s="41" t="s">
        <v>9</v>
      </c>
      <c r="E3" s="41" t="s">
        <v>10</v>
      </c>
      <c r="F3" s="41" t="s">
        <v>11</v>
      </c>
      <c r="G3" s="41" t="s">
        <v>12</v>
      </c>
      <c r="H3" s="39" t="s">
        <v>16</v>
      </c>
      <c r="I3" s="39"/>
    </row>
    <row r="4" spans="1:9" ht="24" customHeight="1" thickBot="1">
      <c r="A4" s="10" t="s">
        <v>0</v>
      </c>
      <c r="B4" s="42"/>
      <c r="C4" s="42"/>
      <c r="D4" s="42"/>
      <c r="E4" s="42"/>
      <c r="F4" s="42"/>
      <c r="G4" s="42"/>
      <c r="H4" s="9" t="s">
        <v>5</v>
      </c>
      <c r="I4" s="9" t="s">
        <v>4</v>
      </c>
    </row>
    <row r="5" spans="1:9" ht="24" customHeight="1" thickBot="1">
      <c r="A5" s="6" t="str">
        <f>Lieux!B3</f>
        <v>BRIVE</v>
      </c>
      <c r="B5" s="4"/>
      <c r="C5" s="4"/>
      <c r="D5" s="5"/>
      <c r="E5" s="5"/>
      <c r="F5" s="5"/>
      <c r="G5" s="4"/>
      <c r="H5" s="11">
        <f>SUM(B5:G5)</f>
        <v>0</v>
      </c>
      <c r="I5" s="2">
        <f t="shared" ref="I5:I10" si="0">RANK(H5,ScoreE1)</f>
        <v>1</v>
      </c>
    </row>
    <row r="6" spans="1:9" ht="24" customHeight="1" thickBot="1">
      <c r="A6" s="6" t="str">
        <f>Lieux!B4</f>
        <v>LA MARTERIE</v>
      </c>
      <c r="B6" s="4"/>
      <c r="C6" s="4"/>
      <c r="D6" s="5"/>
      <c r="E6" s="5"/>
      <c r="F6" s="5"/>
      <c r="G6" s="4"/>
      <c r="H6" s="11">
        <f t="shared" ref="H6:H12" si="1">SUM(B6:G6)</f>
        <v>0</v>
      </c>
      <c r="I6" s="2">
        <f t="shared" si="0"/>
        <v>1</v>
      </c>
    </row>
    <row r="7" spans="1:9" ht="24" customHeight="1" thickBot="1">
      <c r="A7" s="6" t="str">
        <f>Lieux!B5</f>
        <v>LIMOGES</v>
      </c>
      <c r="B7" s="4"/>
      <c r="C7" s="4"/>
      <c r="D7" s="5"/>
      <c r="E7" s="5"/>
      <c r="F7" s="5"/>
      <c r="G7" s="4"/>
      <c r="H7" s="11">
        <f t="shared" si="1"/>
        <v>0</v>
      </c>
      <c r="I7" s="2">
        <f t="shared" si="0"/>
        <v>1</v>
      </c>
    </row>
    <row r="8" spans="1:9" ht="24" customHeight="1" thickBot="1">
      <c r="A8" s="6" t="str">
        <f>Lieux!B6</f>
        <v>LOLIVARIE</v>
      </c>
      <c r="B8" s="4"/>
      <c r="C8" s="4"/>
      <c r="D8" s="5"/>
      <c r="E8" s="5"/>
      <c r="F8" s="5"/>
      <c r="G8" s="4"/>
      <c r="H8" s="11">
        <f t="shared" si="1"/>
        <v>0</v>
      </c>
      <c r="I8" s="2">
        <f t="shared" si="0"/>
        <v>1</v>
      </c>
    </row>
    <row r="9" spans="1:9" ht="24" customHeight="1" thickBot="1">
      <c r="A9" s="6" t="str">
        <f>Lieux!B7</f>
        <v>PERIGUEUX</v>
      </c>
      <c r="B9" s="4"/>
      <c r="C9" s="4"/>
      <c r="D9" s="5"/>
      <c r="E9" s="5"/>
      <c r="F9" s="5"/>
      <c r="G9" s="4"/>
      <c r="H9" s="11">
        <f t="shared" si="1"/>
        <v>0</v>
      </c>
      <c r="I9" s="2">
        <f t="shared" si="0"/>
        <v>1</v>
      </c>
    </row>
    <row r="10" spans="1:9" ht="24" customHeight="1" thickBot="1">
      <c r="A10" s="6" t="str">
        <f>Lieux!B8</f>
        <v>SOUILLAC</v>
      </c>
      <c r="B10" s="4"/>
      <c r="C10" s="4"/>
      <c r="D10" s="5"/>
      <c r="E10" s="5"/>
      <c r="F10" s="5"/>
      <c r="G10" s="4"/>
      <c r="H10" s="11">
        <f t="shared" si="1"/>
        <v>0</v>
      </c>
      <c r="I10" s="2">
        <f t="shared" si="0"/>
        <v>1</v>
      </c>
    </row>
    <row r="11" spans="1:9" ht="24" thickBot="1">
      <c r="A11" s="6" t="str">
        <f>Lieux!B9</f>
        <v>MORTEMART</v>
      </c>
      <c r="B11" s="4"/>
      <c r="C11" s="4"/>
      <c r="D11" s="5"/>
      <c r="E11" s="5"/>
      <c r="F11" s="5"/>
      <c r="G11" s="4"/>
      <c r="H11" s="11">
        <f t="shared" si="1"/>
        <v>0</v>
      </c>
      <c r="I11" s="2">
        <f t="shared" ref="I11:I12" si="2">RANK(H11,ScoreE1)</f>
        <v>1</v>
      </c>
    </row>
    <row r="12" spans="1:9" ht="24" thickBot="1">
      <c r="A12" s="6" t="str">
        <f>Lieux!B10</f>
        <v>AUBAZINE</v>
      </c>
      <c r="B12" s="4"/>
      <c r="C12" s="4"/>
      <c r="D12" s="5"/>
      <c r="E12" s="5"/>
      <c r="F12" s="5"/>
      <c r="G12" s="4"/>
      <c r="H12" s="11">
        <f t="shared" si="1"/>
        <v>0</v>
      </c>
      <c r="I12" s="2">
        <f t="shared" si="2"/>
        <v>1</v>
      </c>
    </row>
  </sheetData>
  <mergeCells count="8">
    <mergeCell ref="A1:I1"/>
    <mergeCell ref="B3:B4"/>
    <mergeCell ref="C3:C4"/>
    <mergeCell ref="D3:D4"/>
    <mergeCell ref="E3:E4"/>
    <mergeCell ref="F3:F4"/>
    <mergeCell ref="G3:G4"/>
    <mergeCell ref="H3:I3"/>
  </mergeCells>
  <conditionalFormatting sqref="I5:I12">
    <cfRule type="dataBar" priority="10">
      <dataBar>
        <cfvo type="min" val="0"/>
        <cfvo type="max" val="0"/>
        <color rgb="FFFF555A"/>
      </dataBar>
      <extLst>
        <ext xmlns:x14="http://schemas.microsoft.com/office/spreadsheetml/2009/9/main" uri="{B025F937-C7B1-47D3-B67F-A62EFF666E3E}">
          <x14:id>{8978A55E-A12D-4196-B95D-CB26598ED02E}</x14:id>
        </ext>
      </extLst>
    </cfRule>
  </conditionalFormatting>
  <printOptions horizontalCentered="1"/>
  <pageMargins left="0.70866141732283472" right="0.70866141732283472" top="1.3385826771653544" bottom="0.74803149606299213" header="0.31496062992125984" footer="0.31496062992125984"/>
  <pageSetup paperSize="9" scale="91" orientation="landscape" horizont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78A55E-A12D-4196-B95D-CB26598ED02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I5:I12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"/>
  <sheetViews>
    <sheetView zoomScale="90" zoomScaleNormal="90" zoomScalePageLayoutView="146" workbookViewId="0">
      <selection activeCell="A2" sqref="A2"/>
    </sheetView>
  </sheetViews>
  <sheetFormatPr baseColWidth="10" defaultColWidth="10.6640625" defaultRowHeight="23.4"/>
  <cols>
    <col min="1" max="1" width="26.109375" style="1" customWidth="1"/>
    <col min="2" max="7" width="10.6640625" style="1" bestFit="1" customWidth="1"/>
    <col min="8" max="8" width="9.33203125" style="1" bestFit="1" customWidth="1"/>
    <col min="9" max="9" width="14.33203125" style="1" customWidth="1"/>
    <col min="10" max="16384" width="10.6640625" style="1"/>
  </cols>
  <sheetData>
    <row r="1" spans="1:9" s="3" customFormat="1" ht="31.2">
      <c r="A1" s="44" t="str">
        <f>CONCATENATE("Résultats de l'Etape 8 : ",Lieux!B10)</f>
        <v>Résultats de l'Etape 8 : AUBAZINE</v>
      </c>
      <c r="B1" s="45"/>
      <c r="C1" s="45"/>
      <c r="D1" s="45"/>
      <c r="E1" s="45"/>
      <c r="F1" s="45"/>
      <c r="G1" s="45"/>
      <c r="H1" s="45"/>
      <c r="I1" s="46"/>
    </row>
    <row r="2" spans="1:9" ht="24" customHeight="1" thickBot="1"/>
    <row r="3" spans="1:9" ht="24" customHeight="1" thickBot="1">
      <c r="A3" s="7" t="str">
        <f>Etape1!A3</f>
        <v>Saison 2024</v>
      </c>
      <c r="B3" s="41" t="s">
        <v>7</v>
      </c>
      <c r="C3" s="41" t="s">
        <v>8</v>
      </c>
      <c r="D3" s="41" t="s">
        <v>9</v>
      </c>
      <c r="E3" s="41" t="s">
        <v>10</v>
      </c>
      <c r="F3" s="41" t="s">
        <v>11</v>
      </c>
      <c r="G3" s="41" t="s">
        <v>12</v>
      </c>
      <c r="H3" s="39" t="s">
        <v>16</v>
      </c>
      <c r="I3" s="39"/>
    </row>
    <row r="4" spans="1:9" ht="24" customHeight="1" thickBot="1">
      <c r="A4" s="10" t="s">
        <v>0</v>
      </c>
      <c r="B4" s="42"/>
      <c r="C4" s="42"/>
      <c r="D4" s="42"/>
      <c r="E4" s="42"/>
      <c r="F4" s="42"/>
      <c r="G4" s="42"/>
      <c r="H4" s="9" t="s">
        <v>5</v>
      </c>
      <c r="I4" s="9" t="s">
        <v>4</v>
      </c>
    </row>
    <row r="5" spans="1:9" ht="24" customHeight="1" thickBot="1">
      <c r="A5" s="6" t="str">
        <f>Lieux!B3</f>
        <v>BRIVE</v>
      </c>
      <c r="B5" s="4"/>
      <c r="C5" s="4"/>
      <c r="D5" s="5"/>
      <c r="E5" s="5"/>
      <c r="F5" s="5"/>
      <c r="G5" s="4"/>
      <c r="H5" s="11">
        <f>SUM(B5:G5)</f>
        <v>0</v>
      </c>
      <c r="I5" s="2">
        <f t="shared" ref="I5:I10" si="0">RANK(H5,ScoreE1)</f>
        <v>1</v>
      </c>
    </row>
    <row r="6" spans="1:9" ht="24" customHeight="1" thickBot="1">
      <c r="A6" s="6" t="str">
        <f>Lieux!B4</f>
        <v>LA MARTERIE</v>
      </c>
      <c r="B6" s="4"/>
      <c r="C6" s="4"/>
      <c r="D6" s="5"/>
      <c r="E6" s="5"/>
      <c r="F6" s="5"/>
      <c r="G6" s="4"/>
      <c r="H6" s="11">
        <f t="shared" ref="H6:H12" si="1">SUM(B6:G6)</f>
        <v>0</v>
      </c>
      <c r="I6" s="2">
        <f t="shared" si="0"/>
        <v>1</v>
      </c>
    </row>
    <row r="7" spans="1:9" ht="24" customHeight="1" thickBot="1">
      <c r="A7" s="6" t="str">
        <f>Lieux!B5</f>
        <v>LIMOGES</v>
      </c>
      <c r="B7" s="4"/>
      <c r="C7" s="4"/>
      <c r="D7" s="5"/>
      <c r="E7" s="5"/>
      <c r="F7" s="5"/>
      <c r="G7" s="4"/>
      <c r="H7" s="11">
        <f t="shared" si="1"/>
        <v>0</v>
      </c>
      <c r="I7" s="2">
        <f t="shared" si="0"/>
        <v>1</v>
      </c>
    </row>
    <row r="8" spans="1:9" ht="24" customHeight="1" thickBot="1">
      <c r="A8" s="6" t="str">
        <f>Lieux!B6</f>
        <v>LOLIVARIE</v>
      </c>
      <c r="B8" s="4"/>
      <c r="C8" s="4"/>
      <c r="D8" s="5"/>
      <c r="E8" s="5"/>
      <c r="F8" s="5"/>
      <c r="G8" s="4"/>
      <c r="H8" s="11">
        <f t="shared" si="1"/>
        <v>0</v>
      </c>
      <c r="I8" s="2">
        <f t="shared" si="0"/>
        <v>1</v>
      </c>
    </row>
    <row r="9" spans="1:9" ht="24" customHeight="1" thickBot="1">
      <c r="A9" s="6" t="str">
        <f>Lieux!B7</f>
        <v>PERIGUEUX</v>
      </c>
      <c r="B9" s="4"/>
      <c r="C9" s="4"/>
      <c r="D9" s="5"/>
      <c r="E9" s="5"/>
      <c r="F9" s="5"/>
      <c r="G9" s="4"/>
      <c r="H9" s="11">
        <f t="shared" si="1"/>
        <v>0</v>
      </c>
      <c r="I9" s="2">
        <f t="shared" si="0"/>
        <v>1</v>
      </c>
    </row>
    <row r="10" spans="1:9" ht="24" customHeight="1" thickBot="1">
      <c r="A10" s="6" t="str">
        <f>Lieux!B8</f>
        <v>SOUILLAC</v>
      </c>
      <c r="B10" s="4"/>
      <c r="C10" s="4"/>
      <c r="D10" s="5"/>
      <c r="E10" s="5"/>
      <c r="F10" s="5"/>
      <c r="G10" s="4"/>
      <c r="H10" s="11">
        <f t="shared" si="1"/>
        <v>0</v>
      </c>
      <c r="I10" s="2">
        <f t="shared" si="0"/>
        <v>1</v>
      </c>
    </row>
    <row r="11" spans="1:9" ht="24" thickBot="1">
      <c r="A11" s="6" t="str">
        <f>Lieux!B9</f>
        <v>MORTEMART</v>
      </c>
      <c r="B11" s="4"/>
      <c r="C11" s="4"/>
      <c r="D11" s="5"/>
      <c r="E11" s="5"/>
      <c r="F11" s="5"/>
      <c r="G11" s="4"/>
      <c r="H11" s="11">
        <f t="shared" si="1"/>
        <v>0</v>
      </c>
      <c r="I11" s="2">
        <f t="shared" ref="I11:I12" si="2">RANK(H11,ScoreE1)</f>
        <v>1</v>
      </c>
    </row>
    <row r="12" spans="1:9" ht="24" thickBot="1">
      <c r="A12" s="6" t="str">
        <f>Lieux!B10</f>
        <v>AUBAZINE</v>
      </c>
      <c r="B12" s="4"/>
      <c r="C12" s="4"/>
      <c r="D12" s="5"/>
      <c r="E12" s="5"/>
      <c r="F12" s="5"/>
      <c r="G12" s="4"/>
      <c r="H12" s="11">
        <f t="shared" si="1"/>
        <v>0</v>
      </c>
      <c r="I12" s="2">
        <f t="shared" si="2"/>
        <v>1</v>
      </c>
    </row>
  </sheetData>
  <mergeCells count="8">
    <mergeCell ref="A1:I1"/>
    <mergeCell ref="B3:B4"/>
    <mergeCell ref="C3:C4"/>
    <mergeCell ref="D3:D4"/>
    <mergeCell ref="E3:E4"/>
    <mergeCell ref="F3:F4"/>
    <mergeCell ref="G3:G4"/>
    <mergeCell ref="H3:I3"/>
  </mergeCells>
  <conditionalFormatting sqref="I5:I12">
    <cfRule type="dataBar" priority="11">
      <dataBar>
        <cfvo type="min" val="0"/>
        <cfvo type="max" val="0"/>
        <color rgb="FFFF555A"/>
      </dataBar>
      <extLst>
        <ext xmlns:x14="http://schemas.microsoft.com/office/spreadsheetml/2009/9/main" uri="{B025F937-C7B1-47D3-B67F-A62EFF666E3E}">
          <x14:id>{294C5036-5F00-41C9-8989-B29A4A8D362B}</x14:id>
        </ext>
      </extLst>
    </cfRule>
  </conditionalFormatting>
  <printOptions horizontalCentered="1"/>
  <pageMargins left="0.70866141732283472" right="0.70866141732283472" top="1.3385826771653544" bottom="0.74803149606299213" header="0.31496062992125984" footer="0.31496062992125984"/>
  <pageSetup paperSize="9" scale="91" orientation="landscape" horizont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94C5036-5F00-41C9-8989-B29A4A8D362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I5:I12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25</vt:i4>
      </vt:variant>
    </vt:vector>
  </HeadingPairs>
  <TitlesOfParts>
    <vt:vector size="35" baseType="lpstr">
      <vt:lpstr>Lieux</vt:lpstr>
      <vt:lpstr>Etape1</vt:lpstr>
      <vt:lpstr>Etape2</vt:lpstr>
      <vt:lpstr>Etape3</vt:lpstr>
      <vt:lpstr>Etape4</vt:lpstr>
      <vt:lpstr>Etape5</vt:lpstr>
      <vt:lpstr>Etape6</vt:lpstr>
      <vt:lpstr>Etape7</vt:lpstr>
      <vt:lpstr>Etape8</vt:lpstr>
      <vt:lpstr>CLASSEMENT</vt:lpstr>
      <vt:lpstr>Etape2!ScoreE1</vt:lpstr>
      <vt:lpstr>Etape3!ScoreE1</vt:lpstr>
      <vt:lpstr>Etape4!ScoreE1</vt:lpstr>
      <vt:lpstr>Etape5!ScoreE1</vt:lpstr>
      <vt:lpstr>Etape6!ScoreE1</vt:lpstr>
      <vt:lpstr>Etape7!ScoreE1</vt:lpstr>
      <vt:lpstr>Etape8!ScoreE1</vt:lpstr>
      <vt:lpstr>ScoreE1</vt:lpstr>
      <vt:lpstr>Etape2!ScoreEC1</vt:lpstr>
      <vt:lpstr>Etape3!ScoreEC1</vt:lpstr>
      <vt:lpstr>Etape4!ScoreEC1</vt:lpstr>
      <vt:lpstr>Etape5!ScoreEC1</vt:lpstr>
      <vt:lpstr>Etape6!ScoreEC1</vt:lpstr>
      <vt:lpstr>Etape7!ScoreEC1</vt:lpstr>
      <vt:lpstr>Etape8!ScoreEC1</vt:lpstr>
      <vt:lpstr>ScoreEC1</vt:lpstr>
      <vt:lpstr>ScoreGeneral</vt:lpstr>
      <vt:lpstr>Etape1!Zone_d_impression</vt:lpstr>
      <vt:lpstr>Etape2!Zone_d_impression</vt:lpstr>
      <vt:lpstr>Etape3!Zone_d_impression</vt:lpstr>
      <vt:lpstr>Etape4!Zone_d_impression</vt:lpstr>
      <vt:lpstr>Etape5!Zone_d_impression</vt:lpstr>
      <vt:lpstr>Etape6!Zone_d_impression</vt:lpstr>
      <vt:lpstr>Etape7!Zone_d_impression</vt:lpstr>
      <vt:lpstr>Etape8!Zone_d_impression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Windows 10</cp:lastModifiedBy>
  <cp:lastPrinted>2023-11-19T09:02:40Z</cp:lastPrinted>
  <dcterms:created xsi:type="dcterms:W3CDTF">2016-06-21T05:47:27Z</dcterms:created>
  <dcterms:modified xsi:type="dcterms:W3CDTF">2024-04-24T08:44:01Z</dcterms:modified>
</cp:coreProperties>
</file>